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90" windowWidth="27795" windowHeight="12750"/>
  </bookViews>
  <sheets>
    <sheet name="Лист2" sheetId="2" r:id="rId1"/>
    <sheet name="Лист3" sheetId="3" r:id="rId2"/>
  </sheets>
  <definedNames>
    <definedName name="_xlnm.Print_Area" localSheetId="0">Лист2!$A$1:$N$277</definedName>
  </definedNames>
  <calcPr calcId="114210"/>
</workbook>
</file>

<file path=xl/calcChain.xml><?xml version="1.0" encoding="utf-8"?>
<calcChain xmlns="http://schemas.openxmlformats.org/spreadsheetml/2006/main">
  <c r="K25" i="2"/>
  <c r="K26"/>
  <c r="K27"/>
  <c r="K37"/>
  <c r="K19"/>
  <c r="K41"/>
  <c r="K42"/>
  <c r="K43"/>
  <c r="K73"/>
  <c r="K85"/>
  <c r="K68"/>
  <c r="K94"/>
  <c r="K97"/>
  <c r="K100"/>
  <c r="K103"/>
  <c r="K91"/>
  <c r="K14"/>
  <c r="L25"/>
  <c r="L26"/>
  <c r="L27"/>
  <c r="L37"/>
  <c r="L19"/>
  <c r="L41"/>
  <c r="L42"/>
  <c r="L43"/>
  <c r="L73"/>
  <c r="L85"/>
  <c r="L68"/>
  <c r="L94"/>
  <c r="L97"/>
  <c r="L100"/>
  <c r="L103"/>
  <c r="L91"/>
  <c r="L14"/>
  <c r="M37"/>
  <c r="M19"/>
  <c r="M41"/>
  <c r="M42"/>
  <c r="M43"/>
  <c r="M73"/>
  <c r="M85"/>
  <c r="M68"/>
  <c r="M94"/>
  <c r="M97"/>
  <c r="M100"/>
  <c r="M103"/>
  <c r="M91"/>
  <c r="M14"/>
  <c r="J25"/>
  <c r="J26"/>
  <c r="J27"/>
  <c r="J35"/>
  <c r="J36"/>
  <c r="J37"/>
  <c r="J19"/>
  <c r="J41"/>
  <c r="J42"/>
  <c r="J43"/>
  <c r="J73"/>
  <c r="J85"/>
  <c r="J68"/>
  <c r="J94"/>
  <c r="J97"/>
  <c r="J100"/>
  <c r="J103"/>
  <c r="J91"/>
  <c r="J14"/>
  <c r="H16"/>
  <c r="M18"/>
  <c r="M67"/>
  <c r="M90"/>
  <c r="M13"/>
  <c r="J18"/>
  <c r="J67"/>
  <c r="J90"/>
  <c r="J13"/>
  <c r="H246"/>
  <c r="J105"/>
  <c r="L105"/>
  <c r="M105"/>
  <c r="K105"/>
  <c r="I41"/>
  <c r="I42"/>
  <c r="I43"/>
  <c r="J277"/>
  <c r="K277"/>
  <c r="L277"/>
  <c r="M277"/>
  <c r="J274"/>
  <c r="K274"/>
  <c r="L274"/>
  <c r="M274"/>
  <c r="J271"/>
  <c r="K271"/>
  <c r="L271"/>
  <c r="M271"/>
  <c r="J268"/>
  <c r="K268"/>
  <c r="L268"/>
  <c r="M268"/>
  <c r="J255"/>
  <c r="K255"/>
  <c r="L255"/>
  <c r="M255"/>
  <c r="J252"/>
  <c r="K252"/>
  <c r="L252"/>
  <c r="L249"/>
  <c r="M252"/>
  <c r="J248"/>
  <c r="K248"/>
  <c r="L248"/>
  <c r="M248"/>
  <c r="J235"/>
  <c r="K235"/>
  <c r="L235"/>
  <c r="M235"/>
  <c r="J229"/>
  <c r="K229"/>
  <c r="L229"/>
  <c r="M229"/>
  <c r="J226"/>
  <c r="K226"/>
  <c r="L226"/>
  <c r="M226"/>
  <c r="J216"/>
  <c r="K216"/>
  <c r="L216"/>
  <c r="M216"/>
  <c r="J187"/>
  <c r="K187"/>
  <c r="L187"/>
  <c r="M187"/>
  <c r="J178"/>
  <c r="K178"/>
  <c r="L178"/>
  <c r="M178"/>
  <c r="J167"/>
  <c r="K167"/>
  <c r="L167"/>
  <c r="M167"/>
  <c r="J159"/>
  <c r="K159"/>
  <c r="L159"/>
  <c r="M159"/>
  <c r="J154"/>
  <c r="K154"/>
  <c r="L154"/>
  <c r="M154"/>
  <c r="J149"/>
  <c r="K149"/>
  <c r="L149"/>
  <c r="M149"/>
  <c r="K111"/>
  <c r="L111"/>
  <c r="M111"/>
  <c r="K104"/>
  <c r="L104"/>
  <c r="M104"/>
  <c r="J138"/>
  <c r="K138"/>
  <c r="L138"/>
  <c r="M138"/>
  <c r="J127"/>
  <c r="K127"/>
  <c r="L127"/>
  <c r="M127"/>
  <c r="J121"/>
  <c r="K121"/>
  <c r="L121"/>
  <c r="M121"/>
  <c r="I102"/>
  <c r="I101"/>
  <c r="J249"/>
  <c r="K249"/>
  <c r="M249"/>
  <c r="I248"/>
  <c r="I103"/>
  <c r="L61"/>
  <c r="K58"/>
  <c r="L58"/>
  <c r="M58"/>
  <c r="J58"/>
  <c r="I57"/>
  <c r="I56"/>
  <c r="J55"/>
  <c r="K55"/>
  <c r="L55"/>
  <c r="M55"/>
  <c r="I54"/>
  <c r="L52"/>
  <c r="K49"/>
  <c r="L49"/>
  <c r="M49"/>
  <c r="J49"/>
  <c r="M33"/>
  <c r="M32"/>
  <c r="J33"/>
  <c r="K33"/>
  <c r="L33"/>
  <c r="J32"/>
  <c r="K32"/>
  <c r="L32"/>
  <c r="I58"/>
  <c r="M34"/>
  <c r="L34"/>
  <c r="K34"/>
  <c r="J34"/>
  <c r="I32"/>
  <c r="I33"/>
  <c r="I34"/>
  <c r="K222"/>
  <c r="L222"/>
  <c r="M222"/>
  <c r="K221"/>
  <c r="L221"/>
  <c r="M221"/>
  <c r="J221"/>
  <c r="J222"/>
  <c r="K220"/>
  <c r="L220"/>
  <c r="M220"/>
  <c r="J220"/>
  <c r="I221"/>
  <c r="I220"/>
  <c r="I222"/>
  <c r="J109"/>
  <c r="J104"/>
  <c r="J111"/>
  <c r="I109"/>
  <c r="I110"/>
  <c r="K247"/>
  <c r="L247"/>
  <c r="M247"/>
  <c r="J247"/>
  <c r="I111"/>
  <c r="I247"/>
  <c r="I249"/>
  <c r="K18"/>
  <c r="K67"/>
  <c r="K90"/>
  <c r="K13"/>
  <c r="L18"/>
  <c r="L67"/>
  <c r="L90"/>
  <c r="L13"/>
  <c r="K17"/>
  <c r="L17"/>
  <c r="M17"/>
  <c r="J17"/>
  <c r="I36"/>
  <c r="I35"/>
  <c r="K106"/>
  <c r="L106"/>
  <c r="M106"/>
  <c r="J106"/>
  <c r="I37"/>
  <c r="I104"/>
  <c r="I105"/>
  <c r="K172"/>
  <c r="L172"/>
  <c r="M172"/>
  <c r="J172"/>
  <c r="K171"/>
  <c r="L171"/>
  <c r="L173"/>
  <c r="M171"/>
  <c r="M173"/>
  <c r="J171"/>
  <c r="J173"/>
  <c r="I234"/>
  <c r="I233"/>
  <c r="I215"/>
  <c r="I214"/>
  <c r="I186"/>
  <c r="I185"/>
  <c r="I126"/>
  <c r="I125"/>
  <c r="I177"/>
  <c r="I176"/>
  <c r="K173"/>
  <c r="I235"/>
  <c r="I216"/>
  <c r="I178"/>
  <c r="I187"/>
  <c r="I127"/>
  <c r="I106"/>
  <c r="K263"/>
  <c r="K244"/>
  <c r="L263"/>
  <c r="L244"/>
  <c r="M263"/>
  <c r="M244"/>
  <c r="K262"/>
  <c r="K243"/>
  <c r="L262"/>
  <c r="L243"/>
  <c r="M262"/>
  <c r="M243"/>
  <c r="J262"/>
  <c r="J243"/>
  <c r="J263"/>
  <c r="J244"/>
  <c r="K261"/>
  <c r="K242"/>
  <c r="L261"/>
  <c r="L242"/>
  <c r="M261"/>
  <c r="M242"/>
  <c r="J261"/>
  <c r="J242"/>
  <c r="I276"/>
  <c r="I275"/>
  <c r="I277"/>
  <c r="I273"/>
  <c r="I272"/>
  <c r="I274"/>
  <c r="I270"/>
  <c r="I269"/>
  <c r="I271"/>
  <c r="I267"/>
  <c r="I266"/>
  <c r="I268"/>
  <c r="I254"/>
  <c r="I253"/>
  <c r="I255"/>
  <c r="I251"/>
  <c r="I250"/>
  <c r="I228"/>
  <c r="I227"/>
  <c r="I225"/>
  <c r="I224"/>
  <c r="K144"/>
  <c r="L144"/>
  <c r="M144"/>
  <c r="K143"/>
  <c r="L143"/>
  <c r="M143"/>
  <c r="J143"/>
  <c r="J144"/>
  <c r="K142"/>
  <c r="L142"/>
  <c r="M142"/>
  <c r="I153"/>
  <c r="I152"/>
  <c r="J142"/>
  <c r="I166"/>
  <c r="I165"/>
  <c r="I158"/>
  <c r="I157"/>
  <c r="I148"/>
  <c r="I147"/>
  <c r="I137"/>
  <c r="I136"/>
  <c r="I120"/>
  <c r="I119"/>
  <c r="I252"/>
  <c r="I229"/>
  <c r="I226"/>
  <c r="I159"/>
  <c r="I167"/>
  <c r="I149"/>
  <c r="I138"/>
  <c r="I154"/>
  <c r="I121"/>
  <c r="I242"/>
  <c r="I244"/>
  <c r="I243"/>
  <c r="I261"/>
  <c r="I262"/>
  <c r="I263"/>
  <c r="I171"/>
  <c r="I172"/>
  <c r="I142"/>
  <c r="I143"/>
  <c r="I144"/>
  <c r="M88"/>
  <c r="K88"/>
  <c r="K66"/>
  <c r="K12"/>
  <c r="L88"/>
  <c r="J88"/>
  <c r="I99"/>
  <c r="I98"/>
  <c r="I96"/>
  <c r="I95"/>
  <c r="I173"/>
  <c r="I97"/>
  <c r="I100"/>
  <c r="I88"/>
  <c r="I90"/>
  <c r="I91"/>
  <c r="I93"/>
  <c r="I92"/>
  <c r="L66"/>
  <c r="M66"/>
  <c r="M12"/>
  <c r="J66"/>
  <c r="I84"/>
  <c r="I83"/>
  <c r="I72"/>
  <c r="I71"/>
  <c r="I60"/>
  <c r="I61"/>
  <c r="I59"/>
  <c r="I53"/>
  <c r="I55"/>
  <c r="I51"/>
  <c r="I50"/>
  <c r="I48"/>
  <c r="I47"/>
  <c r="I49"/>
  <c r="I73"/>
  <c r="I94"/>
  <c r="I85"/>
  <c r="I52"/>
  <c r="M9"/>
  <c r="K11"/>
  <c r="J12"/>
  <c r="J9"/>
  <c r="M11"/>
  <c r="L12"/>
  <c r="I66"/>
  <c r="I68"/>
  <c r="I67"/>
  <c r="I17"/>
  <c r="I19"/>
  <c r="I18"/>
  <c r="I26"/>
  <c r="I27"/>
  <c r="I25"/>
  <c r="M10"/>
  <c r="K10"/>
  <c r="K9"/>
  <c r="J10"/>
  <c r="J11"/>
  <c r="L10"/>
  <c r="L9"/>
  <c r="I12"/>
  <c r="I14"/>
  <c r="L11"/>
  <c r="I13"/>
  <c r="I9"/>
  <c r="I11"/>
  <c r="I10"/>
</calcChain>
</file>

<file path=xl/sharedStrings.xml><?xml version="1.0" encoding="utf-8"?>
<sst xmlns="http://schemas.openxmlformats.org/spreadsheetml/2006/main" count="909" uniqueCount="444">
  <si>
    <t>СОЛИКАМСКИЙ ГОРОДСКОЙ ОКРУГ – КОМФОРТНАЯ ТЕРРИТОРИЯ ПРИКАМЬЯ</t>
  </si>
  <si>
    <t>Сохранение численности населения городского округа</t>
  </si>
  <si>
    <t>2021 г.</t>
  </si>
  <si>
    <t>2023 г.</t>
  </si>
  <si>
    <t>2021г.</t>
  </si>
  <si>
    <t>1.2.</t>
  </si>
  <si>
    <t>1.3.</t>
  </si>
  <si>
    <t>1.4.</t>
  </si>
  <si>
    <t>1.5.</t>
  </si>
  <si>
    <t>Этапы реализации Стратегии</t>
  </si>
  <si>
    <t>Наименование показателя цели 1-4 уровня</t>
  </si>
  <si>
    <t>Ресурсное обеспечение, тыс.руб.</t>
  </si>
  <si>
    <t xml:space="preserve">Всего </t>
  </si>
  <si>
    <t>в том числе по источникам</t>
  </si>
  <si>
    <t>Местный бюджет</t>
  </si>
  <si>
    <t>Внебюджетные  источники</t>
  </si>
  <si>
    <t>Муниципальные программы (далее – МП)</t>
  </si>
  <si>
    <t>МП «Развитие системы образования Соликамского городского округа»; МП «Развитие сферы культуры, туризма и молодежной политики Соликамского городского округа»; МП «Физическая культура и спорт Соликамского городского округа»; МП «Социальная поддержка и охрана здоровья граждан в Соликамском городском округе»</t>
  </si>
  <si>
    <t>Доля населения, отмечающего при опросах улучшение качества оказываемых услуг в сфере социальной политики</t>
  </si>
  <si>
    <t xml:space="preserve"> %</t>
  </si>
  <si>
    <t>не ниже уровня предыдущего года</t>
  </si>
  <si>
    <t>Интегральный показатель (формируется из фактических значений показателей нижестоящего уровня)</t>
  </si>
  <si>
    <t>%</t>
  </si>
  <si>
    <t>не менее 95</t>
  </si>
  <si>
    <t>Удовлетворенность населения доступностью и качеством образования по итогам опросов общественного мнения</t>
  </si>
  <si>
    <t>не менее 90,75</t>
  </si>
  <si>
    <t xml:space="preserve">Доля детей в возрасте от 1,5 до 2 лет, нуждающихся в получении услуги дошкольного образования, от общего количества детей, стоящих в очереди, от 0 года до 7 лет </t>
  </si>
  <si>
    <t>не более 9,65</t>
  </si>
  <si>
    <t>Доля выпускников 11-х классов, получивших аттестаты о среднем общем образовании</t>
  </si>
  <si>
    <t>Доля детей, охваченных дополнительными общеобразовательными программами, от численности детей и молодежи в возрасте от 5 до18 лет в соответствии с персонифицированным учетом</t>
  </si>
  <si>
    <t>не менее 75</t>
  </si>
  <si>
    <t>1.1.1.1.</t>
  </si>
  <si>
    <t>Создание условий и новых форм для качественных изменений материально- технической составляющей муниципальной системы образования.</t>
  </si>
  <si>
    <t>Подпрограмма «Развитие инфраструктуры муниципальной системы образования Соликамского городского округа»</t>
  </si>
  <si>
    <t xml:space="preserve">Доля образовательных организаций, имеющих бессрочные лицензии на осуществление образовательной деятельности от общего количества образовательных организаций </t>
  </si>
  <si>
    <t>Количество созданных мест для детей дошкольного и школьного возраста</t>
  </si>
  <si>
    <t>ед.</t>
  </si>
  <si>
    <t>1.1.1.2.</t>
  </si>
  <si>
    <t>Повышение качества организационно-методических  и социально-педагогических условий для развития муниципальной системы образования.</t>
  </si>
  <si>
    <t>не менее 38</t>
  </si>
  <si>
    <t>не менее 72</t>
  </si>
  <si>
    <t>1.1.2.</t>
  </si>
  <si>
    <t xml:space="preserve">не менее 95 </t>
  </si>
  <si>
    <t>1.1.2.1.</t>
  </si>
  <si>
    <t>Подпрограмма «Обеспечение реализации муниципальной программы «Развитие системы образования Соликамского городского округа»</t>
  </si>
  <si>
    <t xml:space="preserve"> да/нет</t>
  </si>
  <si>
    <t>да</t>
  </si>
  <si>
    <t>1.1.2.2.</t>
  </si>
  <si>
    <t>Реализация государственных полномочий и публичных обязательств в сфере образования.</t>
  </si>
  <si>
    <t>1.1.3.</t>
  </si>
  <si>
    <t>Повышение качества услуг в сфере культуры, туризма и молодежной политики.</t>
  </si>
  <si>
    <t>не менее 85</t>
  </si>
  <si>
    <t>1.1.3.1.</t>
  </si>
  <si>
    <t>Подпрограмма «Развитие сферы культуры в Соликамском городском округе»</t>
  </si>
  <si>
    <t>не менее 3</t>
  </si>
  <si>
    <t>1.1.3.2.</t>
  </si>
  <si>
    <t>Подпрограмма «Развитие сферы туризма в Соликамском городском округе»</t>
  </si>
  <si>
    <t>1.1.3.3.</t>
  </si>
  <si>
    <t>Сохранение и популяризация объектов культурного наследия.</t>
  </si>
  <si>
    <t>не менее 46</t>
  </si>
  <si>
    <t>1.1.3.4.</t>
  </si>
  <si>
    <t>Развитие условий для социального становления и самореализации молодежи на территории Соликамского городского округа.</t>
  </si>
  <si>
    <t>Подпрограмма «Развитие молодежной политики в Соликамском городском округе»</t>
  </si>
  <si>
    <t>не менее 26</t>
  </si>
  <si>
    <t>1.1.3.5.</t>
  </si>
  <si>
    <t>Качественное исполнение функции главного распорядителя (главного администратора) бюджетных средств.</t>
  </si>
  <si>
    <t>Подпрограмма «Обеспечение реализации муниципальной программы «Развитие сферы культуры, туризма и молодежной политики Соликамского городского округа»</t>
  </si>
  <si>
    <t>1.1.4.</t>
  </si>
  <si>
    <t>не менее 47</t>
  </si>
  <si>
    <t>1.1.4.1.</t>
  </si>
  <si>
    <t>тыс.чел.</t>
  </si>
  <si>
    <t>не менее 30,1</t>
  </si>
  <si>
    <t>не менее 67,7</t>
  </si>
  <si>
    <t>не менее 80</t>
  </si>
  <si>
    <t>1.1.4.2.</t>
  </si>
  <si>
    <t>не менее 12,6</t>
  </si>
  <si>
    <t>не менее 90,7</t>
  </si>
  <si>
    <t>не менее 7,4</t>
  </si>
  <si>
    <t>не менее 35,9</t>
  </si>
  <si>
    <t>не менее 11,0</t>
  </si>
  <si>
    <t>1.1.4.3.</t>
  </si>
  <si>
    <t>да/нет</t>
  </si>
  <si>
    <t>1.1.5.</t>
  </si>
  <si>
    <t>МП «Социальная поддержка и охрана здоровья граждан в Соликамском городском округе»</t>
  </si>
  <si>
    <t>не менее 43,0</t>
  </si>
  <si>
    <t>1.1.5.1.</t>
  </si>
  <si>
    <t>Подпрограмма «Обеспечение жильем молодых семей в Соликамском городском округе»</t>
  </si>
  <si>
    <t>не менее 4,8</t>
  </si>
  <si>
    <t>1.1.5.2.</t>
  </si>
  <si>
    <t>1.1.5.3.</t>
  </si>
  <si>
    <t>1.1.5.4.</t>
  </si>
  <si>
    <t>Подпрограмма «Врачебные кадры в Соликамском городском округе»</t>
  </si>
  <si>
    <t>1.2.1.</t>
  </si>
  <si>
    <t>Обеспечение общественной безопасности</t>
  </si>
  <si>
    <t>не более 195,0</t>
  </si>
  <si>
    <t>1.2.1.1.</t>
  </si>
  <si>
    <t>Подпрограмма «Общественная безопасность на территории Соликамского городского округа»</t>
  </si>
  <si>
    <t>не более 1845,0</t>
  </si>
  <si>
    <t>1.2.1.2.</t>
  </si>
  <si>
    <t>Формирование негативного отношения к употреблению наркотических средств и распространению ВИЧ-инфекции.</t>
  </si>
  <si>
    <t>1.2.1.3.</t>
  </si>
  <si>
    <t>1.2.1.4.</t>
  </si>
  <si>
    <t>Профилактика терроризма.</t>
  </si>
  <si>
    <t>1.2.1.5.</t>
  </si>
  <si>
    <t>не менее 60</t>
  </si>
  <si>
    <t>не менее 70</t>
  </si>
  <si>
    <t>не менее 90</t>
  </si>
  <si>
    <t>1.2.2.1.</t>
  </si>
  <si>
    <t>Защита населения и территорий от ЧС, выполнение  мероприятий ГО.</t>
  </si>
  <si>
    <t xml:space="preserve">не более 7 </t>
  </si>
  <si>
    <t>1.2.2.2.</t>
  </si>
  <si>
    <t>Создание эффективной системы пожарной безопасности</t>
  </si>
  <si>
    <t>шт.</t>
  </si>
  <si>
    <t>не более 195</t>
  </si>
  <si>
    <t>1.2.3.</t>
  </si>
  <si>
    <t>Совершенствование экологической безопасности, экологического образования, экологической культуры.</t>
  </si>
  <si>
    <t>ИЗА</t>
  </si>
  <si>
    <t>низкий (не более 4)</t>
  </si>
  <si>
    <t>класс</t>
  </si>
  <si>
    <t>не более 2 класса (слабозагрязнённая)</t>
  </si>
  <si>
    <t>1.2.3.1.</t>
  </si>
  <si>
    <t>Подпрограмма «Охрана окружающей среды Соликамского городского округа»</t>
  </si>
  <si>
    <t>га</t>
  </si>
  <si>
    <t>не менее 20/4</t>
  </si>
  <si>
    <t>не более 63</t>
  </si>
  <si>
    <t>не более 5/9,9</t>
  </si>
  <si>
    <t>1.2.3.2.</t>
  </si>
  <si>
    <t>не менее 29</t>
  </si>
  <si>
    <t>не менее 30</t>
  </si>
  <si>
    <t>1.2.4.</t>
  </si>
  <si>
    <t>1.2.4.1.</t>
  </si>
  <si>
    <t>1.2.4.2.</t>
  </si>
  <si>
    <t>1.3.1.</t>
  </si>
  <si>
    <t>Развитие малого и среднего предпринимательства</t>
  </si>
  <si>
    <t>Доля  среднесписочной численности работников малых и средних предприятий в среднесписочной численности работников предприятий и организаций</t>
  </si>
  <si>
    <t>1.3.1.2.</t>
  </si>
  <si>
    <t>Развитие и поддержка малого и среднего предпринимательства</t>
  </si>
  <si>
    <t>Подпрограмма «Развитие  малого и среднего предпринимательства в Соликамском городском округе»</t>
  </si>
  <si>
    <t xml:space="preserve">не менее 290,0 </t>
  </si>
  <si>
    <t>Улучшение условий для удовлетворения потребностей населения в товарах и услугах</t>
  </si>
  <si>
    <t>Оборот розничной торговли Соликамского городского округа</t>
  </si>
  <si>
    <t>млн.руб.</t>
  </si>
  <si>
    <t>1.3.2.</t>
  </si>
  <si>
    <t>не менее 82,3</t>
  </si>
  <si>
    <t>1.3.2.1.</t>
  </si>
  <si>
    <t>Подпрограммы «Эффективное управление и распоряжение муниципальным имуществом и земельными ресурсами в Соликамском городском округе»</t>
  </si>
  <si>
    <t>1.3.2.2.</t>
  </si>
  <si>
    <t>Эффективное управление и распоряжение земельными ресурсами.</t>
  </si>
  <si>
    <t>1.3.3.</t>
  </si>
  <si>
    <t>не менее 82,6</t>
  </si>
  <si>
    <t>1.3.3.1.</t>
  </si>
  <si>
    <t>Подпрограммы «Поддержка сельского хозяйства в Соликамском городском округе»</t>
  </si>
  <si>
    <t>1.3.3.2.</t>
  </si>
  <si>
    <t>1.3.4.</t>
  </si>
  <si>
    <t>1.3.4.1.</t>
  </si>
  <si>
    <t>1.3.4.2.</t>
  </si>
  <si>
    <t>1.4.1.</t>
  </si>
  <si>
    <t>тыс. кв.м.</t>
  </si>
  <si>
    <t xml:space="preserve">не менее 809,8951/не менее 77,5 </t>
  </si>
  <si>
    <t>1.4.1.1.</t>
  </si>
  <si>
    <t>Формирование благоприятных  и комфортных условий проживания граждан.</t>
  </si>
  <si>
    <t>Подпрограмма «Благоустройство Соликамского городского округа»</t>
  </si>
  <si>
    <t>не менее 58</t>
  </si>
  <si>
    <t>1.4.1.2.</t>
  </si>
  <si>
    <t>Улучшение внешнего облика Соликамского городского округа и условий проживания граждан.</t>
  </si>
  <si>
    <t xml:space="preserve">не менее 57 </t>
  </si>
  <si>
    <t>1.4.1.3.</t>
  </si>
  <si>
    <t>Повышение уровня благоустройства нуждающихся в благоустройстве территорий общего пользования Соликамского городского округа, а также дворовых территорий многоквартирных домов.</t>
  </si>
  <si>
    <t>1.4.2.</t>
  </si>
  <si>
    <t>м2</t>
  </si>
  <si>
    <t>1.4.2.1.</t>
  </si>
  <si>
    <t>Повышение эффективности использования энергетических ресурсов в коммунальной, бюджетной и жилищной сферах.</t>
  </si>
  <si>
    <t>Подпрограмма «Развитие коммунальной инфраструктуры и повышение энергетической эффективности на территории Соликамского городского округа»</t>
  </si>
  <si>
    <t>электрическая энергия</t>
  </si>
  <si>
    <t>кВтч/чел.</t>
  </si>
  <si>
    <t xml:space="preserve">не более 585,8 </t>
  </si>
  <si>
    <t>тепловая энергия</t>
  </si>
  <si>
    <t>Гкал/кв.м.</t>
  </si>
  <si>
    <t xml:space="preserve">не более 0,2 </t>
  </si>
  <si>
    <t xml:space="preserve">вода </t>
  </si>
  <si>
    <t>куб.м./чел.</t>
  </si>
  <si>
    <t>не более 52,0</t>
  </si>
  <si>
    <t>газ</t>
  </si>
  <si>
    <t xml:space="preserve">не более 108,8 </t>
  </si>
  <si>
    <t xml:space="preserve">электрическая энергия </t>
  </si>
  <si>
    <t xml:space="preserve">не более 433,0 </t>
  </si>
  <si>
    <t xml:space="preserve">тепловая энергия </t>
  </si>
  <si>
    <t xml:space="preserve">не более 0,25 </t>
  </si>
  <si>
    <t xml:space="preserve">не более 34,0 </t>
  </si>
  <si>
    <t xml:space="preserve">газ </t>
  </si>
  <si>
    <t xml:space="preserve">не более 100,0 </t>
  </si>
  <si>
    <t xml:space="preserve">не более 59,0 </t>
  </si>
  <si>
    <t xml:space="preserve">не более 0,21 </t>
  </si>
  <si>
    <t xml:space="preserve">не более 4,75 </t>
  </si>
  <si>
    <t xml:space="preserve">не более 4,6 </t>
  </si>
  <si>
    <t xml:space="preserve">не более 98,0 </t>
  </si>
  <si>
    <t xml:space="preserve">не более 0,24 </t>
  </si>
  <si>
    <t xml:space="preserve">не более 1,1 </t>
  </si>
  <si>
    <t>не более 0,0</t>
  </si>
  <si>
    <t>1.4.2.2.</t>
  </si>
  <si>
    <t>Обеспечение земельных участков инфраструктурой</t>
  </si>
  <si>
    <t xml:space="preserve">Уровень удовлетворенности населения коммунальными услугами (внутреннее анкетирование) </t>
  </si>
  <si>
    <t xml:space="preserve">не менее 92 </t>
  </si>
  <si>
    <t>Водоснабжение</t>
  </si>
  <si>
    <t>км.</t>
  </si>
  <si>
    <t>Газоснабжение</t>
  </si>
  <si>
    <t>1.4.3.</t>
  </si>
  <si>
    <t>Развитие дорожной сети и логистики Соликамского городского округа.</t>
  </si>
  <si>
    <t>не менее 44</t>
  </si>
  <si>
    <t>1.4.3.1.</t>
  </si>
  <si>
    <t>Содержание автодорог и искусственных сооружений на них в соответствии с необходимыми требованиями.</t>
  </si>
  <si>
    <t>Подпрограмма «Развитие и содержание дорог Соликамского городского округа»</t>
  </si>
  <si>
    <t>не менее 37</t>
  </si>
  <si>
    <t>1.4.3.2.</t>
  </si>
  <si>
    <t>Ремонт и капитальный ремонт автомобильных дорог, транзитных объектов (транзитных мостов) и систем водоотвода.</t>
  </si>
  <si>
    <t xml:space="preserve">не менее 56 </t>
  </si>
  <si>
    <t>1.4.4.</t>
  </si>
  <si>
    <t>тыс.кв.м.</t>
  </si>
  <si>
    <t>тыс. кв. м.</t>
  </si>
  <si>
    <t>1.4.4.1.</t>
  </si>
  <si>
    <t xml:space="preserve">ед. </t>
  </si>
  <si>
    <t xml:space="preserve">не более  400 </t>
  </si>
  <si>
    <t>1.4.4.2.</t>
  </si>
  <si>
    <t>Обеспечение устойчивого развития территории СГО градостроительными средствами.</t>
  </si>
  <si>
    <t>Подпрограмма «Развитие градостроительного планирования и регулирования использования территории Соликамского городского округа»</t>
  </si>
  <si>
    <t>1.4.5.</t>
  </si>
  <si>
    <t>1.4.5.1.</t>
  </si>
  <si>
    <t>Подпрограмма «Обеспечение реализации муниципальной программы «Развитие инфраструктуры и комфортной среды Соликамского городского округа»</t>
  </si>
  <si>
    <t>1.4.5.2.</t>
  </si>
  <si>
    <t>1.5.1.</t>
  </si>
  <si>
    <t>не менее 48,0</t>
  </si>
  <si>
    <t>1.5.1.1.</t>
  </si>
  <si>
    <t>Развитие и совершенствование муниципальной службы в администрации СГО и ее отраслевых (функциональных) органах.</t>
  </si>
  <si>
    <t>Подпрограмма «Развитие муниципальной службы в Соликамском городском округе»</t>
  </si>
  <si>
    <t xml:space="preserve">не более 5 </t>
  </si>
  <si>
    <t>1.5.1.2.</t>
  </si>
  <si>
    <t>1.5.1.3.</t>
  </si>
  <si>
    <t>1.5.1.4.</t>
  </si>
  <si>
    <t>Обеспечение сбалансированности и устойчивости бюджета Соликамского городского округа. Повышение качества управления муниципальными финансами.</t>
  </si>
  <si>
    <t>1.5.2.</t>
  </si>
  <si>
    <t>Муниципальная программа «Развитие общественного самоуправления в Соликамском городском округе»</t>
  </si>
  <si>
    <t>не менее 41,5</t>
  </si>
  <si>
    <t>1.5.2.1.</t>
  </si>
  <si>
    <t>Развитие взаимодействия органов местного самоуправления с гражданским обществом.</t>
  </si>
  <si>
    <t>Подпрограмма «Поддержка и развитие общественных инициатив в Соликамском городском округе»</t>
  </si>
  <si>
    <t xml:space="preserve">не менее 39 </t>
  </si>
  <si>
    <t>1.5.2.2.</t>
  </si>
  <si>
    <t xml:space="preserve">Обеспечение поддержки ветеранов и пенсионеров.  </t>
  </si>
  <si>
    <t>Подпрограмма «Поддержка ветеранов войны, труда, Вооруженных сил и правоохранительных органов в Соликамском городском округе»</t>
  </si>
  <si>
    <t>1.5.2.3.</t>
  </si>
  <si>
    <t>Социальная реабилитация и адаптация инвалидов Соликамского городского округа.</t>
  </si>
  <si>
    <t>Подпрограмма «Социальная реабилитация и обеспечение жизнедеятельности инвалидов в Соликамском городском округе»</t>
  </si>
  <si>
    <t>1.5.2.4.</t>
  </si>
  <si>
    <t>Содействие формированию гармоничной межнациональной и межконфессиональной ситуации в Соликамском городском округе.</t>
  </si>
  <si>
    <t>Подпрограмма «Укрепление гражданского единства и межнационального согласия в Соликамском городском округе»</t>
  </si>
  <si>
    <t>не менее 74,5</t>
  </si>
  <si>
    <t>№ цели</t>
  </si>
  <si>
    <t>1.1.</t>
  </si>
  <si>
    <t>Наименование цели 1-4 уровня</t>
  </si>
  <si>
    <t>Единица измерения показателя</t>
  </si>
  <si>
    <t>Федеральный бюджет</t>
  </si>
  <si>
    <t>Краевой бюджет</t>
  </si>
  <si>
    <t>Механизмы достижения цели (наименование программы, проекта)</t>
  </si>
  <si>
    <t>II этап (2020-2030)</t>
  </si>
  <si>
    <t>1.1.1.</t>
  </si>
  <si>
    <t>Комплексное и эффективное развитие муниципальной системы образования, обеспечивающее повышение доступности и качества образования.</t>
  </si>
  <si>
    <t>Период, год реализации</t>
  </si>
  <si>
    <t xml:space="preserve">Подпрограмма «Сохранение объектов культурного наследия в Соликамском городском округе»
</t>
  </si>
  <si>
    <t>Итого по МП:</t>
  </si>
  <si>
    <t>Подпрограмма «Укрепление общественного здоровья и социальная поддержка отдельных категорий граждан в Соликамском городском округе»</t>
  </si>
  <si>
    <t>чел.</t>
  </si>
  <si>
    <t>Обеспечение безопасности жизнедеятельности населения Соликамского городского округа.</t>
  </si>
  <si>
    <t>1.2.2.</t>
  </si>
  <si>
    <t>Подпрограммы «Развитие безопасности жизнедеятельности населения Соликамского городского округа»</t>
  </si>
  <si>
    <t xml:space="preserve">Подпрограмма «Обеспечение реализации муниципальной программы «Развитие комплексной безопасности на территории Соликамского городского округа, развитие АПК «Безопасный город» </t>
  </si>
  <si>
    <t>Число субъектов малого и среднего предпринимательства и самозанятых граждан, использующих специальный налоговый режим «Налог на профессиональный доход» (на 10 000 человек населения)</t>
  </si>
  <si>
    <t>1.3.1.1.</t>
  </si>
  <si>
    <t>не менее 13500,0</t>
  </si>
  <si>
    <t>Всего:</t>
  </si>
  <si>
    <t>Итого МП:</t>
  </si>
  <si>
    <t>МП «Развитие системы образования Соликамского городского округа»</t>
  </si>
  <si>
    <t>МП «Физическая культура и спорт Соликамского городского округа»</t>
  </si>
  <si>
    <t>МП «Развитие сферы культуры, туризма и молодежной политики Соликамского городского округа»</t>
  </si>
  <si>
    <t>Подпрограмма "Обеспечение муниципальной программы «Физическая культура и спорт Соликамского городского округа»</t>
  </si>
  <si>
    <t>МП «Развитие комплексной безопасности на территории  Соликамского городского округа, развитие АПК «Безопасный город»</t>
  </si>
  <si>
    <t>МП «Ресурсное обеспечение деятельности органов местного самоуправления Соликамского городского округа»</t>
  </si>
  <si>
    <t>МП «Ресурсное обеспечение деятельности органов местного самоуправления Соликамского городского округа», МП «Развитие общественного самоуправления в Соликамском городском округе»</t>
  </si>
  <si>
    <t>МП «Развитие инфраструктуры и комфортной среды Соликамского городского округа»</t>
  </si>
  <si>
    <t>МП «Экономическое развитие Соликамского городского округа»</t>
  </si>
  <si>
    <t>Подпрограмма «Обеспечение реализации муниципальной программы «Экономическое развитие Соликамского городского округа»</t>
  </si>
  <si>
    <t>не более 9,7</t>
  </si>
  <si>
    <t>1.</t>
  </si>
  <si>
    <t xml:space="preserve">Доля детей и молодежи, ставших победителями и призерами краевых, всероссийских, международных мероприятий (от общего количества участников).  </t>
  </si>
  <si>
    <t>Доля аттестованных педагогических работников к общему числу педагогических работников.</t>
  </si>
  <si>
    <t>Достижение результатов  муниципальной программы  (интегрированный показатель задач).</t>
  </si>
  <si>
    <t>Обеспечение реализации муниципальной программы.</t>
  </si>
  <si>
    <t>Освоение в отчетном периоде средств местного бюджета (с начала года).</t>
  </si>
  <si>
    <t>Отсутствие задолженности по платежам в бюджеты различных уровней и во внебюджетные фонды; отсутствие просроченной бюджетной задолженности.</t>
  </si>
  <si>
    <t xml:space="preserve">Доля целевого использования средств бюджета, выделенных на реализацию  государственных полномочий и публичных обязательств. </t>
  </si>
  <si>
    <t>Удовлетворенность населения качеством предоставляемых услуг в сфере культуры, туризма и молодежной политики (Портал «Оценка качества муниципальных услуг в Пермском крае»).</t>
  </si>
  <si>
    <t>Усиление роли сферы культуры в повышении качества жизни горожан.</t>
  </si>
  <si>
    <t>Увеличение численности участников культурно-массовых мероприятий (по сравнению с прошлым годом).</t>
  </si>
  <si>
    <t>Создание условий для повышения конкурентоспособности туристского рынка Соликамского городского округа.</t>
  </si>
  <si>
    <t>Увеличение общего потока организованных туристов и экскурсантов.</t>
  </si>
  <si>
    <t>Доля объектов культурного наследия, находящихся в удовлетворительном состоянии (не требуется проведение капитального ремонта) от общего количества объектов культурного наследия, находящихся в муниципальной собственности.</t>
  </si>
  <si>
    <t>Доля молодых людей в возрасте от 14 до 30 лет, вовлеченных в процессы развития Соликамского городского округа, посредством самореализации своих способностей через участие в различных муниципальных, региональных, всероссийских, международных мероприятиях.</t>
  </si>
  <si>
    <t>Создание условий для занятий физической культурой и массовым спортом.</t>
  </si>
  <si>
    <t>Удовлетворенность населения качеством предоставляемых услуг в сфере физической культуры и спорта.</t>
  </si>
  <si>
    <t>Доля населения, систематически занимающегося физической культурой и спортом.</t>
  </si>
  <si>
    <t>Развитие спортивной инфраструктуры и материально-технической базы муниципальных учреждений.</t>
  </si>
  <si>
    <t xml:space="preserve">Количество посещений муниципальных учреждений спорта. </t>
  </si>
  <si>
    <t>Уровень обеспеченности  населения спортивными сооружениями исходя из единовременной пропускной способности.</t>
  </si>
  <si>
    <t>Эффективность использования существующих объектов спортивной инфраструктуры.</t>
  </si>
  <si>
    <t>Развитие потребности в занятиях физической культурой и массовым спортом.</t>
  </si>
  <si>
    <t xml:space="preserve">Количество участников официальных физкультурных и спортивных мероприятий. </t>
  </si>
  <si>
    <t>Доля детей и молодежи в возрасте 3-29 лет, систематически занимающихся физической культурой и спортом, в общей численности детей и молодежи.</t>
  </si>
  <si>
    <t>Доля лиц с ограниченными возможностями здоровья, занимающихся физической культурой и спортом, от общей численности данной категории населения Соликамского городского округа.</t>
  </si>
  <si>
    <t xml:space="preserve">Доля граждан среднего возраста (женщины в возрасте 30-54 лет; мужчины в возрасте 30-59 лет), систематически занимающихся физической культурой и спортом, в общей численности граждан среднего возраста. </t>
  </si>
  <si>
    <t>Доля граждан старшего возраста (женщины в возрасте 55-79 лет; мужчины в возрасте 60-79 лет), систематически занимающихся физической культурой и спортом, в общей численности граждан старшего возраста.</t>
  </si>
  <si>
    <t>Повышение качества жизни населения через оказание мер социальной поддержки отдельным категориям граждан и улучшение здоровья.</t>
  </si>
  <si>
    <t>Доля граждан, получивших социальную поддержку, в общем числе граждан, обратившихся за социальной поддержкой.</t>
  </si>
  <si>
    <t>Муниципальная поддержка молодых семей в решении жилищной проблемы.</t>
  </si>
  <si>
    <t>Доля молодых семей, улучшивших жилищные условия к общему количеству молодых семей, стоящих на учете в качестве потенциального участника.</t>
  </si>
  <si>
    <t>Оказание социальной поддержки отдельным категориям граждан.</t>
  </si>
  <si>
    <t>Доля граждан, получивших адресную материальную помощь, от общего числа обратившихся граждан.</t>
  </si>
  <si>
    <t>Муниципальная поддержка отдельных категорий граждан.</t>
  </si>
  <si>
    <t>Доля освоенных средств, выделенных на муниципальную поддержку отдельных категорий граждан в отчетном периоде.</t>
  </si>
  <si>
    <t>Повышение доступности бесплатной медицинской помощи населению.</t>
  </si>
  <si>
    <t>Количество врачей остродефицитных специальностей, трудоустроенных в государственные учреждения здравоохранения, действующие на территории Соликамского городского округа.</t>
  </si>
  <si>
    <t>Доля населения, отмечающего при опросах повышение комплексной безопасности городской среды.</t>
  </si>
  <si>
    <t>Интегральный показатель (формируется из фактических значений показателей нижестоящего уровня).</t>
  </si>
  <si>
    <t>РАЗВИТИЕ КОМПЛЕКСНОЙ БЕЗОПАСНОСТИ.</t>
  </si>
  <si>
    <t>РАЗВИТИЕ СОЦИАЛЬНОЙ СФЕРЫ.</t>
  </si>
  <si>
    <t>Количество совершенных преступлений  на 10000 человек населения СГО.</t>
  </si>
  <si>
    <t>Количество преступлений на территории Соликамского городского округа.</t>
  </si>
  <si>
    <t>Снижение количества преступлений, зарегистрированных в округе.</t>
  </si>
  <si>
    <t>Доля граждан до 25 лет, участвующих в антинаркотических мероприятиях.</t>
  </si>
  <si>
    <t>Формирование негативного отношения к употреблению алкоголя.</t>
  </si>
  <si>
    <t>Доля граждан до 25 лет, участвующих в профилактических мероприятиях.</t>
  </si>
  <si>
    <t>Процент от количества установленных мест массового пребывания людей, защищенных от угрозы терроризма.</t>
  </si>
  <si>
    <t>Обеспечение информационной безопасности в структурных подразделениях и отраслевых (функциональных) органов администрации Соликамского городского округа.</t>
  </si>
  <si>
    <t>Доля объектов (от их общего числа), на которых выполняются установленные требования по технической защите информации.</t>
  </si>
  <si>
    <t>Доля операционных систем отечественного производства, установленного и используемого на автоматизированных рабочих местах пользователя и (или) на серверном оборудовании, от общего количества используемых операционных систем.</t>
  </si>
  <si>
    <t>Доля отечественного офисного программного обеспечения, используемого и предоставляемого пользователям с использованием автоматизированных рабочих мест и (или) абонентских устройств радиоподвижной связи, и (или) серверного оборудования, и (или) с применением «облачной» технологии от общего объема используемого офисного программного обеспечения.</t>
  </si>
  <si>
    <t>Доля населения, охваченного мероприятиями по ГО, предупреждению и ликвидации ЧС природного и техногенного характера.</t>
  </si>
  <si>
    <t>Доля защищенного населения по вопросам ГО и ЧС.</t>
  </si>
  <si>
    <t>Количество погибших на водных объектах.</t>
  </si>
  <si>
    <t xml:space="preserve">Количество зарегистрированных пожаров. </t>
  </si>
  <si>
    <t>Индекс загрязнения атмосферного воздуха.</t>
  </si>
  <si>
    <t>Индекс загрязнения воды.</t>
  </si>
  <si>
    <t>Доля населения, охваченного экологической пропагандой.</t>
  </si>
  <si>
    <t>Повышение экологической безопасности.</t>
  </si>
  <si>
    <t>Площадь озелененной территории (город Соликамск / сельские территории).</t>
  </si>
  <si>
    <t>Доля нестандартных проб воды в водных объектах, находящихся в собственности Соликамского городского округа.</t>
  </si>
  <si>
    <t>Площадь, занятая несанкционированными свалками в городских лесах на территории  Соликамского городского округа (город Соликамск /сельские территории).</t>
  </si>
  <si>
    <t>Доля установленных границ охранной зоны водных объектов, находящихся в муниципальной собственности Соликамского городского округа.</t>
  </si>
  <si>
    <t>Повышение экологического образования, уровня экологической культуры.</t>
  </si>
  <si>
    <t>Доля жителей, участвующих  в  мероприятиях, направленных на повышение уровня экологического образования, уровня экологической культуры.</t>
  </si>
  <si>
    <t>Достижение результатов  муниципальной программы (интегрированный показатель задач).</t>
  </si>
  <si>
    <t>Обеспечение выполнения функций органа местного самоуправления по соответствующему направлению деятельности.</t>
  </si>
  <si>
    <t>Процент результативности выполнения корректирующих и предупреждающих мероприятий по результатам внутренних аудитов СМК, мониторингов качества предоставления муниципальных услуг.</t>
  </si>
  <si>
    <t>ЭКОНОМИЧЕСКОЕ РАЗВИТИЕ.</t>
  </si>
  <si>
    <t>Доля населения, отмечающего при опросах улучшение экономической ситуации.</t>
  </si>
  <si>
    <t>Повышение эффективности управления муниципальной собственностью.</t>
  </si>
  <si>
    <t>Доля земельных участков и имущества Соликамского городского округа, вовлечённого в хозяйственный оборот.</t>
  </si>
  <si>
    <t>Эффективное управление и распоряжение муниципальным имуществом.</t>
  </si>
  <si>
    <t>Исполнение плановых назначений по поступлениям доходов, получаемым в виде арендной платы и от продажи объектов муниципальной собственности.</t>
  </si>
  <si>
    <t>Исполнение плановых назначений по поступлениям доходов, получаемым в виде арендной платы и от продажи земельных участков, расположенных на территории Соликамского городского округа.</t>
  </si>
  <si>
    <t>Развитие сельского хозяйства на территории Соликамского городского округа.</t>
  </si>
  <si>
    <t xml:space="preserve">Индекс физического объема продукции сельского хозяйства в хозяйствах всех категорий (в сопоставимых ценах, в % к предыдущему году). </t>
  </si>
  <si>
    <t>Посевные площади сельскохозяйственных культур в хозяйствах всех категорий.</t>
  </si>
  <si>
    <t>Обеспечение развития отраслей сельскохозяйственного производства.</t>
  </si>
  <si>
    <t>Индекс производства продукции растениеводства в хозяйствах всех  категорий (в сопоставимых ценах), в % к предыдущему году.</t>
  </si>
  <si>
    <t>Индекс производства продукции животноводства в хозяйствах всех  категорий (в сопоставимых ценах), в % к предыдущему году.</t>
  </si>
  <si>
    <t>Повышение эффективности использования земель сельскохозяйственного назначения.</t>
  </si>
  <si>
    <t>Доля используемой пашни в хозяйствах всех категорий.</t>
  </si>
  <si>
    <t>РАЗВИТИЕ ИНФРАСТРУКТУРЫ И КОМФОРТНОЙ СРЕДЫ СОЛИКАМСКОГО ГОРОДСКОГО ОКРУГА.</t>
  </si>
  <si>
    <t>Доля населения, отмечающего при опросах улучшение  инфраструктуры Соликамского городского округа.</t>
  </si>
  <si>
    <t xml:space="preserve">Интегральный показатель (формируется из фактических значений показателей нижестоящего уровня). </t>
  </si>
  <si>
    <t>Благоустройство Соликамского городского округа.</t>
  </si>
  <si>
    <t xml:space="preserve">Площадь мест общего пользования, подлежащая комплексному благоустройству (город Соликамск/сельские территории). </t>
  </si>
  <si>
    <t>Увеличение числа элементов благоустройства.</t>
  </si>
  <si>
    <t>Уровень удовлетворенности населения благоустройством Соликамского городского округа от общего числа опрошенного населения (внутреннее анкетирование).</t>
  </si>
  <si>
    <t>Уровень удовлетворенности населения внешним обликом Соликамского городского округа и условиями проживания (внутреннее анкетирование).</t>
  </si>
  <si>
    <t xml:space="preserve">Доля  площади благоустроенных дворовых территорий, от территорий требующих благоустройства. </t>
  </si>
  <si>
    <t xml:space="preserve">Увеличение количества благоустроенных общественных территорий Соликамского городского округа. </t>
  </si>
  <si>
    <t>Повышение уровня обеспеченности и качества коммунальных услуг.</t>
  </si>
  <si>
    <t xml:space="preserve">Готовность жилищного фонда, котельных, тепловых сетей, центральных точек приема (ЦТП) к отопительному периоду. </t>
  </si>
  <si>
    <t xml:space="preserve">Протяженность бесхозяйных инженерных сетей СГО в расчете на одного проживающего. </t>
  </si>
  <si>
    <t>Удельная величина потребления энергетических ресурсов (электрическая и тепловая энергия, вода, природный газ) в многоквартирных домах города Соликамска:</t>
  </si>
  <si>
    <t>Удельная величина потребления энергетических ресурсов (электрическая и тепловая энергия, вода, природный газ) в многоквартирных домах сельских территорий:</t>
  </si>
  <si>
    <t>Удельная величина потребления энергетических ресурсов (электрическая и тепловая энергия, вода, природный газ) муниципальными учреждениями (из расчета на одного человека) города Соликамска:</t>
  </si>
  <si>
    <t>Удельная величина потребления энергетических ресурсов (электрическая и тепловая энергия, вода, природный газ) муниципальными учреждениями (из расчета на одного человека) сельских территорий:</t>
  </si>
  <si>
    <t>Протяженность введенных в эксплуатацию инженерных сетей на территории Соликамского городского округа:</t>
  </si>
  <si>
    <t>Доля автомобильных дорог местного значения, соответствующих нормативным и допустимым требованиям к транспортно-эксплуатационным показателям по сети автомобильных дорог общего пользования местного значения.</t>
  </si>
  <si>
    <t>Уровень удовлетворенности населения содержанием улично-дорожной сети от общего числа опрошенного населения (внутреннее анкетирование).</t>
  </si>
  <si>
    <t xml:space="preserve">Доля отремонтированных автомобильных дорог от дорог, требующих ремонта. </t>
  </si>
  <si>
    <t>Административное и инфраструктурное обеспечение функционирования объектов жилищной и социальной сферы и стимулирование нового строительства.</t>
  </si>
  <si>
    <t>Годовой объем ввода жилья.</t>
  </si>
  <si>
    <t xml:space="preserve">Общая площадь аварийного жилищного фонда, расселенного в рамках реализуемых на территории Соликамского городского округа программ.  </t>
  </si>
  <si>
    <t>Обеспечение комфортного и безопасного жилья.</t>
  </si>
  <si>
    <t xml:space="preserve">Количество ветхих и аварийных  многоквартирных домов. </t>
  </si>
  <si>
    <t>Количество разработанной и утвержденной градостроительной документации.</t>
  </si>
  <si>
    <t xml:space="preserve">Достижение результатов  муниципальной программы (интегрированный показатель задач). </t>
  </si>
  <si>
    <t xml:space="preserve">Освоение в отчетном периоде средств местного бюджета (с начала года). </t>
  </si>
  <si>
    <t xml:space="preserve">Отсутствие задолженности по платежам в бюджеты различных уровней и во внебюджетные фонды; отсутствие просроченной бюджетной задолженности. </t>
  </si>
  <si>
    <t>Обеспечение выполнения функций органа местного самоуправления по соответствующему  направлению деятельности.</t>
  </si>
  <si>
    <t>РАЗВИТИЕ ЭФФЕКТИВНОСТИ И РЕЗУЛЬТАТИВНОСТИ МУНИЦИПАЛЬНОГО САМОУПРАВЛЕНИЯ.</t>
  </si>
  <si>
    <t xml:space="preserve">Доля населения, отмечающего при опросах улучшение муниципального управления. </t>
  </si>
  <si>
    <t>Ресурсное обеспечение деятельности органов местного самоуправления.</t>
  </si>
  <si>
    <t xml:space="preserve">Удовлетворенность населения деятельностью органов местного самоуправления городского округа (социологический опрос). </t>
  </si>
  <si>
    <t>Среднее значение коэффициента «текучести кадров» (выбытия персонала).</t>
  </si>
  <si>
    <t xml:space="preserve">Процент  результативности выполнения корректирующих и предупреждающих мероприятий по результатам внутренних аудитов СМК, мониторингов качества предоставления муниципальных услуг.  </t>
  </si>
  <si>
    <t xml:space="preserve">Соблюдение ограничений по  размерам дефицита местного бюджета. </t>
  </si>
  <si>
    <t>Развитие общественного самоуправления.</t>
  </si>
  <si>
    <t xml:space="preserve">Доля жителей Соликамского городского округа, принимающих участие в деятельности общественных организаций и объединений. </t>
  </si>
  <si>
    <t>Наличие трехстороннего соглашения между профессиональными союзами, работодателями и администрацией Соликамского городского округа.</t>
  </si>
  <si>
    <t xml:space="preserve">Количество социально значимых инициатив, реализуемых социально ориентированными НКО при поддержке администрации Соликамского городского округа. </t>
  </si>
  <si>
    <t xml:space="preserve">Доля ветеранов, охваченных мероприятиями Программы от общего количества ветеранов, состоящих на учете в Городском и Районном советах ветеранов. </t>
  </si>
  <si>
    <t>Доля инвалидов, охваченных мероприятиями Программы, от общего количества инвалидов, состоящих на учете в организациях инвалидов.</t>
  </si>
  <si>
    <t xml:space="preserve">Доля граждан, положительно оценивающих состояние межнациональных и межконфессиональных отношений, от числа опрошенных (социологический опрос). </t>
  </si>
  <si>
    <t>Застроенная территория Соликамского городского округа, в отношении которой разработаны проекты планировки территории (нарастающим итогом)</t>
  </si>
  <si>
    <t xml:space="preserve">Подпрограмма «Поддержка технического состояния и развития жилищного фонда  Соликамского городского округа» </t>
  </si>
  <si>
    <t>Подпрограмма «Обеспечение реализации муниципальной программы «Ресурсное обеспечение деятельности органов  местного самоуправления Соликамского городского округа»</t>
  </si>
  <si>
    <t>факт 2021</t>
  </si>
  <si>
    <t xml:space="preserve">2021 г.план </t>
  </si>
  <si>
    <t>отклонение</t>
  </si>
  <si>
    <t>план 2021</t>
  </si>
  <si>
    <t>20/4,5</t>
  </si>
  <si>
    <t>4,8/9,7</t>
  </si>
  <si>
    <t>не менее 9696</t>
  </si>
  <si>
    <t>809,8951/77,5</t>
  </si>
  <si>
    <t>факт 2021 г.</t>
  </si>
  <si>
    <t>план 2021 г.</t>
  </si>
  <si>
    <t>нет</t>
  </si>
  <si>
    <t>Подпрограмма «Обеспечение условий для занятий физической культурой и спортом»</t>
  </si>
  <si>
    <t>Итого по подпрограмме:</t>
  </si>
  <si>
    <t xml:space="preserve">Отчет по плану мероприятий по реализации </t>
  </si>
  <si>
    <t>Стратегии социально-экономического развития Соликамского городского округа  до 2030 года в разрезе муниципальных программ Соликамского городского округа за 2021год</t>
  </si>
  <si>
    <t>не менее 65</t>
  </si>
  <si>
    <t>не менее 33</t>
  </si>
  <si>
    <t>Плановое значение показателя</t>
  </si>
  <si>
    <t>Фактическое значение показателя</t>
  </si>
  <si>
    <t xml:space="preserve">Приложение                                                                                                                                к отчету о реализации Стратегии социально-экономического                                                                                                                                                                                               развития Соликамского городского округа до 2030 года 
за 2021 год
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</si>
</sst>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"/>
  </numFmts>
  <fonts count="13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Calibri"/>
      <family val="2"/>
      <charset val="204"/>
    </font>
    <font>
      <sz val="9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2" fontId="5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/>
    </xf>
    <xf numFmtId="2" fontId="1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/>
    <xf numFmtId="2" fontId="0" fillId="0" borderId="0" xfId="0" applyNumberFormat="1"/>
    <xf numFmtId="2" fontId="8" fillId="0" borderId="2" xfId="0" applyNumberFormat="1" applyFont="1" applyFill="1" applyBorder="1" applyAlignment="1">
      <alignment vertical="top" wrapText="1"/>
    </xf>
    <xf numFmtId="0" fontId="7" fillId="0" borderId="0" xfId="0" applyFont="1"/>
    <xf numFmtId="0" fontId="1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vertical="top" wrapText="1"/>
    </xf>
    <xf numFmtId="164" fontId="0" fillId="0" borderId="0" xfId="0" applyNumberFormat="1"/>
    <xf numFmtId="164" fontId="5" fillId="0" borderId="2" xfId="0" applyNumberFormat="1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1" fontId="5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left" vertical="top" wrapText="1"/>
    </xf>
    <xf numFmtId="165" fontId="5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vertical="top"/>
    </xf>
    <xf numFmtId="0" fontId="10" fillId="0" borderId="0" xfId="0" applyFont="1" applyAlignment="1">
      <alignment horizontal="left" vertical="justify" wrapText="1"/>
    </xf>
    <xf numFmtId="0" fontId="1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11" xfId="0" applyFont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5" fillId="0" borderId="10" xfId="0" applyFont="1" applyBorder="1" applyAlignment="1">
      <alignment horizontal="left" vertical="top" wrapText="1"/>
    </xf>
    <xf numFmtId="0" fontId="0" fillId="0" borderId="9" xfId="0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horizontal="left" vertical="top" wrapText="1"/>
    </xf>
    <xf numFmtId="0" fontId="0" fillId="0" borderId="8" xfId="0" applyBorder="1" applyAlignment="1">
      <alignment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16" fontId="5" fillId="0" borderId="1" xfId="0" applyNumberFormat="1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4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4" xfId="0" applyFont="1" applyBorder="1" applyAlignment="1">
      <alignment vertical="top" wrapText="1"/>
    </xf>
    <xf numFmtId="14" fontId="5" fillId="0" borderId="1" xfId="0" applyNumberFormat="1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164" fontId="5" fillId="0" borderId="3" xfId="0" applyNumberFormat="1" applyFont="1" applyBorder="1" applyAlignment="1">
      <alignment vertical="top" wrapText="1"/>
    </xf>
    <xf numFmtId="164" fontId="5" fillId="0" borderId="4" xfId="0" applyNumberFormat="1" applyFont="1" applyBorder="1" applyAlignment="1">
      <alignment vertical="top" wrapText="1"/>
    </xf>
    <xf numFmtId="164" fontId="5" fillId="0" borderId="5" xfId="0" applyNumberFormat="1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5" fillId="0" borderId="3" xfId="0" applyFont="1" applyFill="1" applyBorder="1" applyAlignment="1">
      <alignment horizontal="center" vertical="top" wrapText="1"/>
    </xf>
    <xf numFmtId="0" fontId="0" fillId="0" borderId="9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9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164" fontId="1" fillId="0" borderId="3" xfId="0" applyNumberFormat="1" applyFont="1" applyBorder="1" applyAlignment="1">
      <alignment vertical="top" wrapText="1"/>
    </xf>
    <xf numFmtId="164" fontId="0" fillId="0" borderId="4" xfId="0" applyNumberFormat="1" applyBorder="1" applyAlignment="1">
      <alignment vertical="top" wrapText="1"/>
    </xf>
    <xf numFmtId="164" fontId="0" fillId="0" borderId="5" xfId="0" applyNumberForma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9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2" fillId="0" borderId="2" xfId="0" applyFont="1" applyBorder="1" applyAlignment="1">
      <alignment wrapText="1"/>
    </xf>
    <xf numFmtId="0" fontId="0" fillId="0" borderId="2" xfId="0" applyBorder="1" applyAlignment="1"/>
    <xf numFmtId="0" fontId="5" fillId="0" borderId="3" xfId="0" applyFont="1" applyFill="1" applyBorder="1" applyAlignment="1">
      <alignment vertical="top" wrapText="1"/>
    </xf>
    <xf numFmtId="0" fontId="0" fillId="0" borderId="10" xfId="0" applyBorder="1" applyAlignment="1"/>
    <xf numFmtId="0" fontId="0" fillId="0" borderId="6" xfId="0" applyBorder="1" applyAlignment="1"/>
    <xf numFmtId="0" fontId="0" fillId="0" borderId="9" xfId="0" applyBorder="1" applyAlignment="1"/>
    <xf numFmtId="0" fontId="0" fillId="0" borderId="7" xfId="0" applyBorder="1" applyAlignment="1"/>
    <xf numFmtId="0" fontId="0" fillId="0" borderId="8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86"/>
  <sheetViews>
    <sheetView tabSelected="1" view="pageBreakPreview" topLeftCell="B1" zoomScale="90" zoomScaleNormal="110" zoomScaleSheetLayoutView="90" workbookViewId="0">
      <pane ySplit="8" topLeftCell="A9" activePane="bottomLeft" state="frozen"/>
      <selection pane="bottomLeft" activeCell="K9" sqref="K9"/>
    </sheetView>
  </sheetViews>
  <sheetFormatPr defaultRowHeight="15"/>
  <cols>
    <col min="1" max="1" width="1.140625" hidden="1" customWidth="1"/>
    <col min="2" max="2" width="9" customWidth="1"/>
    <col min="3" max="3" width="26.85546875" customWidth="1"/>
    <col min="4" max="4" width="30.85546875" customWidth="1"/>
    <col min="5" max="5" width="11.42578125" customWidth="1"/>
    <col min="6" max="6" width="10.28515625" customWidth="1"/>
    <col min="7" max="7" width="13.7109375" customWidth="1"/>
    <col min="8" max="8" width="13" customWidth="1"/>
    <col min="9" max="9" width="16.42578125" customWidth="1"/>
    <col min="10" max="10" width="15.28515625" customWidth="1"/>
    <col min="11" max="11" width="15.42578125" customWidth="1"/>
    <col min="12" max="12" width="14.5703125" customWidth="1"/>
    <col min="13" max="13" width="13" customWidth="1"/>
    <col min="14" max="14" width="21.7109375" customWidth="1"/>
    <col min="15" max="15" width="37.7109375" customWidth="1"/>
    <col min="16" max="16" width="11.5703125" bestFit="1" customWidth="1"/>
    <col min="17" max="17" width="13.7109375" customWidth="1"/>
    <col min="18" max="19" width="11.5703125" bestFit="1" customWidth="1"/>
  </cols>
  <sheetData>
    <row r="1" spans="1:20" ht="77.25" customHeight="1">
      <c r="I1" s="38" t="s">
        <v>443</v>
      </c>
      <c r="J1" s="38"/>
      <c r="K1" s="38"/>
      <c r="L1" s="38"/>
      <c r="M1" s="38"/>
      <c r="N1" s="38"/>
    </row>
    <row r="2" spans="1:20" ht="21.75" customHeight="1">
      <c r="A2" s="87" t="s">
        <v>437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3" spans="1:20" ht="35.25" customHeight="1">
      <c r="A3" s="87" t="s">
        <v>438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</row>
    <row r="4" spans="1:20" ht="22.5">
      <c r="A4" s="1"/>
    </row>
    <row r="5" spans="1:20" ht="15.75">
      <c r="A5" s="81" t="s">
        <v>9</v>
      </c>
      <c r="B5" s="81" t="s">
        <v>256</v>
      </c>
      <c r="C5" s="81" t="s">
        <v>258</v>
      </c>
      <c r="D5" s="81" t="s">
        <v>10</v>
      </c>
      <c r="E5" s="58" t="s">
        <v>259</v>
      </c>
      <c r="F5" s="81" t="s">
        <v>266</v>
      </c>
      <c r="G5" s="81" t="s">
        <v>441</v>
      </c>
      <c r="H5" s="83" t="s">
        <v>442</v>
      </c>
      <c r="I5" s="81" t="s">
        <v>11</v>
      </c>
      <c r="J5" s="81"/>
      <c r="K5" s="81"/>
      <c r="L5" s="81"/>
      <c r="M5" s="81"/>
      <c r="N5" s="81" t="s">
        <v>262</v>
      </c>
    </row>
    <row r="6" spans="1:20" ht="15.75">
      <c r="A6" s="81"/>
      <c r="B6" s="82"/>
      <c r="C6" s="82"/>
      <c r="D6" s="81"/>
      <c r="E6" s="58"/>
      <c r="F6" s="81"/>
      <c r="G6" s="81"/>
      <c r="H6" s="84"/>
      <c r="I6" s="81" t="s">
        <v>12</v>
      </c>
      <c r="J6" s="81" t="s">
        <v>13</v>
      </c>
      <c r="K6" s="81"/>
      <c r="L6" s="81"/>
      <c r="M6" s="81"/>
      <c r="N6" s="82"/>
    </row>
    <row r="7" spans="1:20" ht="21.75" customHeight="1">
      <c r="A7" s="81"/>
      <c r="B7" s="82"/>
      <c r="C7" s="82"/>
      <c r="D7" s="81"/>
      <c r="E7" s="58"/>
      <c r="F7" s="81"/>
      <c r="G7" s="81"/>
      <c r="H7" s="84"/>
      <c r="I7" s="81"/>
      <c r="J7" s="81" t="s">
        <v>260</v>
      </c>
      <c r="K7" s="81" t="s">
        <v>261</v>
      </c>
      <c r="L7" s="81" t="s">
        <v>14</v>
      </c>
      <c r="M7" s="81" t="s">
        <v>15</v>
      </c>
      <c r="N7" s="82"/>
    </row>
    <row r="8" spans="1:20" ht="27.75" customHeight="1">
      <c r="A8" s="81"/>
      <c r="B8" s="82"/>
      <c r="C8" s="82"/>
      <c r="D8" s="81"/>
      <c r="E8" s="58"/>
      <c r="F8" s="81"/>
      <c r="G8" s="81"/>
      <c r="H8" s="85"/>
      <c r="I8" s="81"/>
      <c r="J8" s="81"/>
      <c r="K8" s="81"/>
      <c r="L8" s="81"/>
      <c r="M8" s="81"/>
      <c r="N8" s="82"/>
    </row>
    <row r="9" spans="1:20" ht="30.75" customHeight="1">
      <c r="A9" s="57" t="s">
        <v>263</v>
      </c>
      <c r="B9" s="51" t="s">
        <v>291</v>
      </c>
      <c r="C9" s="57" t="s">
        <v>0</v>
      </c>
      <c r="D9" s="57" t="s">
        <v>1</v>
      </c>
      <c r="E9" s="57" t="s">
        <v>270</v>
      </c>
      <c r="F9" s="9" t="s">
        <v>433</v>
      </c>
      <c r="G9" s="86">
        <v>107484</v>
      </c>
      <c r="H9" s="100">
        <v>107151</v>
      </c>
      <c r="I9" s="21">
        <f t="shared" ref="I9:I14" si="0">J9+K9+L9+M9</f>
        <v>4515472.6318200007</v>
      </c>
      <c r="J9" s="21">
        <f t="shared" ref="J9:M11" si="1">J12+J104+J142+J171+J242</f>
        <v>463993.89999999997</v>
      </c>
      <c r="K9" s="21">
        <f t="shared" si="1"/>
        <v>2258572.1118200002</v>
      </c>
      <c r="L9" s="21">
        <f t="shared" si="1"/>
        <v>1761487.7200000002</v>
      </c>
      <c r="M9" s="21">
        <f t="shared" si="1"/>
        <v>31418.9</v>
      </c>
      <c r="N9" s="57" t="s">
        <v>16</v>
      </c>
    </row>
    <row r="10" spans="1:20" ht="39" customHeight="1">
      <c r="A10" s="65"/>
      <c r="B10" s="89"/>
      <c r="C10" s="57"/>
      <c r="D10" s="57"/>
      <c r="E10" s="57"/>
      <c r="F10" s="9" t="s">
        <v>432</v>
      </c>
      <c r="G10" s="40"/>
      <c r="H10" s="53"/>
      <c r="I10" s="21">
        <f t="shared" si="0"/>
        <v>4172386.8</v>
      </c>
      <c r="J10" s="21">
        <f t="shared" si="1"/>
        <v>437290.3</v>
      </c>
      <c r="K10" s="21">
        <f t="shared" si="1"/>
        <v>1973960.4999999998</v>
      </c>
      <c r="L10" s="21">
        <f t="shared" si="1"/>
        <v>1695844.7999999998</v>
      </c>
      <c r="M10" s="21">
        <f t="shared" si="1"/>
        <v>65291.200000000004</v>
      </c>
      <c r="N10" s="57"/>
    </row>
    <row r="11" spans="1:20" ht="31.5" customHeight="1">
      <c r="A11" s="65"/>
      <c r="B11" s="90"/>
      <c r="C11" s="57"/>
      <c r="D11" s="57"/>
      <c r="E11" s="57"/>
      <c r="F11" s="9" t="s">
        <v>426</v>
      </c>
      <c r="G11" s="41"/>
      <c r="H11" s="54"/>
      <c r="I11" s="21">
        <f t="shared" si="0"/>
        <v>343085.8318200002</v>
      </c>
      <c r="J11" s="21">
        <f t="shared" si="1"/>
        <v>26703.600000000006</v>
      </c>
      <c r="K11" s="21">
        <f t="shared" si="1"/>
        <v>284611.61182000011</v>
      </c>
      <c r="L11" s="21">
        <f t="shared" si="1"/>
        <v>65642.920000000115</v>
      </c>
      <c r="M11" s="21">
        <f t="shared" si="1"/>
        <v>-33872.300000000003</v>
      </c>
      <c r="N11" s="57"/>
      <c r="P11" s="11"/>
      <c r="Q11" s="11"/>
      <c r="R11" s="11"/>
      <c r="S11" s="11"/>
      <c r="T11" s="11"/>
    </row>
    <row r="12" spans="1:20" ht="42" customHeight="1">
      <c r="A12" s="65"/>
      <c r="B12" s="66" t="s">
        <v>257</v>
      </c>
      <c r="C12" s="57" t="s">
        <v>332</v>
      </c>
      <c r="D12" s="57" t="s">
        <v>278</v>
      </c>
      <c r="E12" s="57"/>
      <c r="F12" s="9" t="s">
        <v>433</v>
      </c>
      <c r="G12" s="57"/>
      <c r="H12" s="52"/>
      <c r="I12" s="21">
        <f t="shared" si="0"/>
        <v>2951269.7</v>
      </c>
      <c r="J12" s="21">
        <f>J17+J41+J66+J88</f>
        <v>272182.3</v>
      </c>
      <c r="K12" s="21">
        <f>K17+K41+K66+K88</f>
        <v>1863881.8000000003</v>
      </c>
      <c r="L12" s="21">
        <f>L17+L41+L66+L88</f>
        <v>795777.1</v>
      </c>
      <c r="M12" s="21">
        <f>M17+M41+M66+M88</f>
        <v>19428.5</v>
      </c>
      <c r="N12" s="57" t="s">
        <v>17</v>
      </c>
      <c r="O12" s="26"/>
      <c r="P12" s="11"/>
      <c r="Q12" s="11"/>
      <c r="R12" s="11"/>
      <c r="S12" s="11"/>
      <c r="T12" s="11"/>
    </row>
    <row r="13" spans="1:20" ht="42" customHeight="1">
      <c r="A13" s="65"/>
      <c r="B13" s="66"/>
      <c r="C13" s="57"/>
      <c r="D13" s="57"/>
      <c r="E13" s="57"/>
      <c r="F13" s="9" t="s">
        <v>432</v>
      </c>
      <c r="G13" s="65"/>
      <c r="H13" s="53"/>
      <c r="I13" s="21">
        <f t="shared" si="0"/>
        <v>2757083.0999999996</v>
      </c>
      <c r="J13" s="21">
        <f t="shared" ref="J13:M14" si="2">J18+J42+J67+J90</f>
        <v>272180.59999999998</v>
      </c>
      <c r="K13" s="21">
        <f t="shared" si="2"/>
        <v>1645957.3</v>
      </c>
      <c r="L13" s="21">
        <f t="shared" si="2"/>
        <v>784249.39999999991</v>
      </c>
      <c r="M13" s="21">
        <f t="shared" si="2"/>
        <v>54695.8</v>
      </c>
      <c r="N13" s="57"/>
      <c r="O13" s="26"/>
      <c r="P13" s="11"/>
      <c r="Q13" s="11"/>
      <c r="R13" s="11"/>
      <c r="S13" s="11"/>
      <c r="T13" s="11"/>
    </row>
    <row r="14" spans="1:20" ht="43.5" customHeight="1">
      <c r="A14" s="65"/>
      <c r="B14" s="66"/>
      <c r="C14" s="57"/>
      <c r="D14" s="57"/>
      <c r="E14" s="57"/>
      <c r="F14" s="9" t="s">
        <v>426</v>
      </c>
      <c r="G14" s="65"/>
      <c r="H14" s="54"/>
      <c r="I14" s="21">
        <f t="shared" si="0"/>
        <v>194186.60000000003</v>
      </c>
      <c r="J14" s="21">
        <f t="shared" si="2"/>
        <v>1.6999999999998181</v>
      </c>
      <c r="K14" s="21">
        <f t="shared" si="2"/>
        <v>217924.50000000006</v>
      </c>
      <c r="L14" s="21">
        <f t="shared" si="2"/>
        <v>11527.699999999986</v>
      </c>
      <c r="M14" s="21">
        <f t="shared" si="2"/>
        <v>-35267.300000000003</v>
      </c>
      <c r="N14" s="57"/>
      <c r="O14" s="26"/>
    </row>
    <row r="15" spans="1:20" ht="110.25" customHeight="1">
      <c r="A15" s="65"/>
      <c r="B15" s="59"/>
      <c r="C15" s="59"/>
      <c r="D15" s="3" t="s">
        <v>18</v>
      </c>
      <c r="E15" s="3" t="s">
        <v>22</v>
      </c>
      <c r="F15" s="31" t="s">
        <v>2</v>
      </c>
      <c r="G15" s="31">
        <v>47</v>
      </c>
      <c r="H15" s="15">
        <v>46.46</v>
      </c>
      <c r="I15" s="7"/>
      <c r="J15" s="37"/>
      <c r="K15" s="37"/>
      <c r="L15" s="37"/>
      <c r="M15" s="37"/>
      <c r="N15" s="65"/>
      <c r="P15" s="11"/>
      <c r="Q15" s="11"/>
      <c r="R15" s="11"/>
      <c r="S15" s="11"/>
    </row>
    <row r="16" spans="1:20" ht="122.25" customHeight="1">
      <c r="A16" s="65"/>
      <c r="B16" s="59"/>
      <c r="C16" s="59"/>
      <c r="D16" s="3" t="s">
        <v>21</v>
      </c>
      <c r="E16" s="3" t="s">
        <v>22</v>
      </c>
      <c r="F16" s="31" t="s">
        <v>2</v>
      </c>
      <c r="G16" s="32" t="s">
        <v>23</v>
      </c>
      <c r="H16" s="30">
        <f>(100+93.12+77.5+89.12)/4</f>
        <v>89.935000000000002</v>
      </c>
      <c r="I16" s="3"/>
      <c r="J16" s="3"/>
      <c r="K16" s="3"/>
      <c r="L16" s="3"/>
      <c r="M16" s="3"/>
      <c r="N16" s="65"/>
    </row>
    <row r="17" spans="1:15" ht="29.25" customHeight="1">
      <c r="A17" s="65"/>
      <c r="B17" s="93" t="s">
        <v>264</v>
      </c>
      <c r="C17" s="57" t="s">
        <v>265</v>
      </c>
      <c r="D17" s="67" t="s">
        <v>268</v>
      </c>
      <c r="E17" s="46"/>
      <c r="F17" s="9" t="s">
        <v>433</v>
      </c>
      <c r="G17" s="67"/>
      <c r="H17" s="46"/>
      <c r="I17" s="21">
        <f>J17+K17+L17+M17</f>
        <v>2327758.4</v>
      </c>
      <c r="J17" s="21">
        <f t="shared" ref="J17:M19" si="3">J25+J35</f>
        <v>256294.5</v>
      </c>
      <c r="K17" s="21">
        <f t="shared" si="3"/>
        <v>1631757.1</v>
      </c>
      <c r="L17" s="21">
        <f t="shared" si="3"/>
        <v>439706.8</v>
      </c>
      <c r="M17" s="21">
        <f t="shared" si="3"/>
        <v>0</v>
      </c>
      <c r="N17" s="57" t="s">
        <v>280</v>
      </c>
    </row>
    <row r="18" spans="1:15" ht="33.75" customHeight="1">
      <c r="A18" s="65"/>
      <c r="B18" s="57"/>
      <c r="C18" s="64"/>
      <c r="D18" s="70"/>
      <c r="E18" s="48"/>
      <c r="F18" s="9" t="s">
        <v>432</v>
      </c>
      <c r="G18" s="73"/>
      <c r="H18" s="48"/>
      <c r="I18" s="21">
        <f>J18+K18+L18+M18</f>
        <v>2138450.9</v>
      </c>
      <c r="J18" s="21">
        <f t="shared" si="3"/>
        <v>256294.5</v>
      </c>
      <c r="K18" s="21">
        <f t="shared" si="3"/>
        <v>1445877.2</v>
      </c>
      <c r="L18" s="21">
        <f t="shared" si="3"/>
        <v>436279.19999999995</v>
      </c>
      <c r="M18" s="21">
        <f t="shared" si="3"/>
        <v>0</v>
      </c>
      <c r="N18" s="94"/>
    </row>
    <row r="19" spans="1:15" ht="29.25" customHeight="1">
      <c r="A19" s="65"/>
      <c r="B19" s="57"/>
      <c r="C19" s="64"/>
      <c r="D19" s="71"/>
      <c r="E19" s="50"/>
      <c r="F19" s="9" t="s">
        <v>426</v>
      </c>
      <c r="G19" s="74"/>
      <c r="H19" s="50"/>
      <c r="I19" s="21">
        <f>J19+K19+L19+M19</f>
        <v>189307.50000000009</v>
      </c>
      <c r="J19" s="21">
        <f t="shared" si="3"/>
        <v>0</v>
      </c>
      <c r="K19" s="21">
        <f t="shared" si="3"/>
        <v>185879.90000000008</v>
      </c>
      <c r="L19" s="21">
        <f t="shared" si="3"/>
        <v>3427.6000000000058</v>
      </c>
      <c r="M19" s="21">
        <f t="shared" si="3"/>
        <v>0</v>
      </c>
      <c r="N19" s="94"/>
      <c r="O19" s="27"/>
    </row>
    <row r="20" spans="1:15" ht="82.5" customHeight="1">
      <c r="A20" s="65"/>
      <c r="B20" s="57"/>
      <c r="C20" s="64"/>
      <c r="D20" s="3" t="s">
        <v>24</v>
      </c>
      <c r="E20" s="3" t="s">
        <v>22</v>
      </c>
      <c r="F20" s="9" t="s">
        <v>4</v>
      </c>
      <c r="G20" s="3" t="s">
        <v>25</v>
      </c>
      <c r="H20" s="15">
        <v>91.4</v>
      </c>
      <c r="I20" s="16"/>
      <c r="J20" s="16"/>
      <c r="K20" s="16"/>
      <c r="L20" s="16"/>
      <c r="M20" s="16"/>
      <c r="N20" s="94"/>
    </row>
    <row r="21" spans="1:15" ht="116.25" customHeight="1">
      <c r="A21" s="65"/>
      <c r="B21" s="57"/>
      <c r="C21" s="64"/>
      <c r="D21" s="3" t="s">
        <v>26</v>
      </c>
      <c r="E21" s="3" t="s">
        <v>22</v>
      </c>
      <c r="F21" s="9" t="s">
        <v>2</v>
      </c>
      <c r="G21" s="3" t="s">
        <v>290</v>
      </c>
      <c r="H21" s="15">
        <v>0</v>
      </c>
      <c r="I21" s="16"/>
      <c r="J21" s="16"/>
      <c r="K21" s="16"/>
      <c r="L21" s="16"/>
      <c r="M21" s="16"/>
      <c r="N21" s="94"/>
    </row>
    <row r="22" spans="1:15" ht="32.25" hidden="1" customHeight="1" thickBot="1">
      <c r="A22" s="65"/>
      <c r="B22" s="57"/>
      <c r="C22" s="64"/>
      <c r="D22" s="3"/>
      <c r="E22" s="3"/>
      <c r="F22" s="9" t="s">
        <v>3</v>
      </c>
      <c r="G22" s="3" t="s">
        <v>27</v>
      </c>
      <c r="H22" s="15"/>
      <c r="I22" s="4"/>
      <c r="J22" s="4"/>
      <c r="K22" s="4"/>
      <c r="L22" s="4"/>
      <c r="M22" s="4"/>
      <c r="N22" s="94"/>
    </row>
    <row r="23" spans="1:15" ht="65.25" customHeight="1">
      <c r="A23" s="65"/>
      <c r="B23" s="57"/>
      <c r="C23" s="64"/>
      <c r="D23" s="3" t="s">
        <v>28</v>
      </c>
      <c r="E23" s="3" t="s">
        <v>22</v>
      </c>
      <c r="F23" s="9" t="s">
        <v>2</v>
      </c>
      <c r="G23" s="9">
        <v>100</v>
      </c>
      <c r="H23" s="15">
        <v>99.7</v>
      </c>
      <c r="I23" s="4"/>
      <c r="J23" s="4"/>
      <c r="K23" s="4"/>
      <c r="L23" s="4"/>
      <c r="M23" s="4"/>
      <c r="N23" s="94"/>
    </row>
    <row r="24" spans="1:15" ht="146.25" customHeight="1">
      <c r="A24" s="65"/>
      <c r="B24" s="57"/>
      <c r="C24" s="64"/>
      <c r="D24" s="3" t="s">
        <v>29</v>
      </c>
      <c r="E24" s="3" t="s">
        <v>22</v>
      </c>
      <c r="F24" s="9" t="s">
        <v>2</v>
      </c>
      <c r="G24" s="3" t="s">
        <v>30</v>
      </c>
      <c r="H24" s="15">
        <v>77</v>
      </c>
      <c r="I24" s="4"/>
      <c r="J24" s="4"/>
      <c r="K24" s="4"/>
      <c r="L24" s="4"/>
      <c r="M24" s="4"/>
      <c r="N24" s="94"/>
    </row>
    <row r="25" spans="1:15" ht="31.5" customHeight="1">
      <c r="A25" s="65"/>
      <c r="B25" s="58" t="s">
        <v>31</v>
      </c>
      <c r="C25" s="58" t="s">
        <v>32</v>
      </c>
      <c r="D25" s="58" t="s">
        <v>436</v>
      </c>
      <c r="E25" s="58"/>
      <c r="F25" s="6" t="s">
        <v>425</v>
      </c>
      <c r="G25" s="58"/>
      <c r="H25" s="62"/>
      <c r="I25" s="16">
        <f>J25+K25+L25+M25</f>
        <v>680764.3</v>
      </c>
      <c r="J25" s="16">
        <f>201762.8+0</f>
        <v>201762.8</v>
      </c>
      <c r="K25" s="16">
        <f>407264+130</f>
        <v>407394</v>
      </c>
      <c r="L25" s="16">
        <f>70166.4+1441.1</f>
        <v>71607.5</v>
      </c>
      <c r="M25" s="16">
        <v>0</v>
      </c>
      <c r="N25" s="58" t="s">
        <v>33</v>
      </c>
    </row>
    <row r="26" spans="1:15" ht="34.5" customHeight="1">
      <c r="A26" s="65"/>
      <c r="B26" s="58"/>
      <c r="C26" s="58"/>
      <c r="D26" s="58"/>
      <c r="E26" s="58"/>
      <c r="F26" s="6" t="s">
        <v>432</v>
      </c>
      <c r="G26" s="58"/>
      <c r="H26" s="53"/>
      <c r="I26" s="16">
        <f>J26+K26+L26+M26</f>
        <v>508152.9</v>
      </c>
      <c r="J26" s="16">
        <f>201762.8+0</f>
        <v>201762.8</v>
      </c>
      <c r="K26" s="16">
        <f>235477.7+130</f>
        <v>235607.7</v>
      </c>
      <c r="L26" s="16">
        <f>69344.9+1437.5</f>
        <v>70782.399999999994</v>
      </c>
      <c r="M26" s="16">
        <v>0</v>
      </c>
      <c r="N26" s="58"/>
    </row>
    <row r="27" spans="1:15" ht="34.5" customHeight="1">
      <c r="A27" s="65"/>
      <c r="B27" s="58"/>
      <c r="C27" s="58"/>
      <c r="D27" s="58"/>
      <c r="E27" s="58"/>
      <c r="F27" s="6" t="s">
        <v>426</v>
      </c>
      <c r="G27" s="58"/>
      <c r="H27" s="54"/>
      <c r="I27" s="16">
        <f>J27+K27+L27+M27</f>
        <v>172611.4</v>
      </c>
      <c r="J27" s="16">
        <f>J25-J26</f>
        <v>0</v>
      </c>
      <c r="K27" s="16">
        <f>K25-K26</f>
        <v>171786.3</v>
      </c>
      <c r="L27" s="16">
        <f>L25-L26</f>
        <v>825.10000000000582</v>
      </c>
      <c r="M27" s="16">
        <v>0</v>
      </c>
      <c r="N27" s="58"/>
      <c r="O27" s="27"/>
    </row>
    <row r="28" spans="1:15" ht="137.25" customHeight="1">
      <c r="A28" s="65"/>
      <c r="B28" s="58"/>
      <c r="C28" s="58"/>
      <c r="D28" s="4" t="s">
        <v>34</v>
      </c>
      <c r="E28" s="4" t="s">
        <v>22</v>
      </c>
      <c r="F28" s="6" t="s">
        <v>2</v>
      </c>
      <c r="G28" s="6">
        <v>100</v>
      </c>
      <c r="H28" s="20">
        <v>100</v>
      </c>
      <c r="I28" s="4"/>
      <c r="J28" s="4"/>
      <c r="K28" s="4"/>
      <c r="L28" s="4"/>
      <c r="M28" s="4"/>
      <c r="N28" s="58"/>
    </row>
    <row r="29" spans="1:15" ht="52.5" customHeight="1">
      <c r="A29" s="65"/>
      <c r="B29" s="58"/>
      <c r="C29" s="58"/>
      <c r="D29" s="4" t="s">
        <v>35</v>
      </c>
      <c r="E29" s="4" t="s">
        <v>36</v>
      </c>
      <c r="F29" s="6" t="s">
        <v>2</v>
      </c>
      <c r="G29" s="6">
        <v>0</v>
      </c>
      <c r="H29" s="20">
        <v>0</v>
      </c>
      <c r="I29" s="4"/>
      <c r="J29" s="4"/>
      <c r="K29" s="4"/>
      <c r="L29" s="4"/>
      <c r="M29" s="4"/>
      <c r="N29" s="58"/>
    </row>
    <row r="30" spans="1:15" ht="111" customHeight="1">
      <c r="A30" s="65"/>
      <c r="B30" s="61" t="s">
        <v>37</v>
      </c>
      <c r="C30" s="61" t="s">
        <v>38</v>
      </c>
      <c r="D30" s="4" t="s">
        <v>292</v>
      </c>
      <c r="E30" s="4" t="s">
        <v>22</v>
      </c>
      <c r="F30" s="6" t="s">
        <v>2</v>
      </c>
      <c r="G30" s="4" t="s">
        <v>39</v>
      </c>
      <c r="H30" s="20">
        <v>70.599999999999994</v>
      </c>
      <c r="I30" s="4"/>
      <c r="J30" s="4"/>
      <c r="K30" s="4"/>
      <c r="L30" s="4"/>
      <c r="M30" s="4"/>
      <c r="N30" s="58"/>
    </row>
    <row r="31" spans="1:15" ht="78.75" customHeight="1">
      <c r="A31" s="65"/>
      <c r="B31" s="63"/>
      <c r="C31" s="63"/>
      <c r="D31" s="4" t="s">
        <v>293</v>
      </c>
      <c r="E31" s="4" t="s">
        <v>22</v>
      </c>
      <c r="F31" s="6" t="s">
        <v>2</v>
      </c>
      <c r="G31" s="4" t="s">
        <v>40</v>
      </c>
      <c r="H31" s="20">
        <v>80</v>
      </c>
      <c r="I31" s="4"/>
      <c r="J31" s="4"/>
      <c r="K31" s="4"/>
      <c r="L31" s="4"/>
      <c r="M31" s="4"/>
      <c r="N31" s="58"/>
    </row>
    <row r="32" spans="1:15" ht="28.5" customHeight="1">
      <c r="A32" s="65"/>
      <c r="B32" s="55" t="s">
        <v>41</v>
      </c>
      <c r="C32" s="55" t="s">
        <v>295</v>
      </c>
      <c r="D32" s="55" t="s">
        <v>294</v>
      </c>
      <c r="E32" s="55" t="s">
        <v>22</v>
      </c>
      <c r="F32" s="9" t="s">
        <v>2</v>
      </c>
      <c r="G32" s="55" t="s">
        <v>42</v>
      </c>
      <c r="H32" s="52">
        <v>93.2</v>
      </c>
      <c r="I32" s="21">
        <f>J32+K32+L32+M32</f>
        <v>1646994.1</v>
      </c>
      <c r="J32" s="21">
        <f t="shared" ref="J32:M33" si="4">J35</f>
        <v>54531.7</v>
      </c>
      <c r="K32" s="21">
        <f t="shared" si="4"/>
        <v>1224363.1000000001</v>
      </c>
      <c r="L32" s="21">
        <f t="shared" si="4"/>
        <v>368099.3</v>
      </c>
      <c r="M32" s="21">
        <f t="shared" si="4"/>
        <v>0</v>
      </c>
      <c r="N32" s="55" t="s">
        <v>280</v>
      </c>
    </row>
    <row r="33" spans="1:15" ht="33" customHeight="1">
      <c r="A33" s="65"/>
      <c r="B33" s="56"/>
      <c r="C33" s="56"/>
      <c r="D33" s="56"/>
      <c r="E33" s="56"/>
      <c r="F33" s="9" t="s">
        <v>432</v>
      </c>
      <c r="G33" s="56"/>
      <c r="H33" s="53"/>
      <c r="I33" s="21">
        <f>J33+K33+L33+M33</f>
        <v>1630298</v>
      </c>
      <c r="J33" s="21">
        <f t="shared" si="4"/>
        <v>54531.7</v>
      </c>
      <c r="K33" s="21">
        <f t="shared" si="4"/>
        <v>1210269.5</v>
      </c>
      <c r="L33" s="21">
        <f t="shared" si="4"/>
        <v>365496.8</v>
      </c>
      <c r="M33" s="21">
        <f t="shared" si="4"/>
        <v>0</v>
      </c>
      <c r="N33" s="56"/>
    </row>
    <row r="34" spans="1:15" ht="36.75" customHeight="1">
      <c r="A34" s="65"/>
      <c r="B34" s="63"/>
      <c r="C34" s="63"/>
      <c r="D34" s="63"/>
      <c r="E34" s="63"/>
      <c r="F34" s="9" t="s">
        <v>426</v>
      </c>
      <c r="G34" s="63"/>
      <c r="H34" s="54"/>
      <c r="I34" s="21">
        <f>I32-I33</f>
        <v>16696.100000000093</v>
      </c>
      <c r="J34" s="21">
        <f>J32-J33</f>
        <v>0</v>
      </c>
      <c r="K34" s="21">
        <f>K32-K33</f>
        <v>14093.600000000093</v>
      </c>
      <c r="L34" s="21">
        <f>L32-L33</f>
        <v>2602.5</v>
      </c>
      <c r="M34" s="21">
        <f>M32-M33</f>
        <v>0</v>
      </c>
      <c r="N34" s="63"/>
      <c r="O34" s="27"/>
    </row>
    <row r="35" spans="1:15" ht="27.75" customHeight="1">
      <c r="A35" s="65"/>
      <c r="B35" s="61" t="s">
        <v>43</v>
      </c>
      <c r="C35" s="61" t="s">
        <v>65</v>
      </c>
      <c r="D35" s="72" t="s">
        <v>436</v>
      </c>
      <c r="E35" s="46"/>
      <c r="F35" s="6" t="s">
        <v>427</v>
      </c>
      <c r="G35" s="72"/>
      <c r="H35" s="46"/>
      <c r="I35" s="16">
        <f>J35+K35+L35+M35</f>
        <v>1646994.1</v>
      </c>
      <c r="J35" s="16">
        <f>0+54531.7</f>
        <v>54531.7</v>
      </c>
      <c r="K35" s="16">
        <v>1224363.1000000001</v>
      </c>
      <c r="L35" s="16">
        <v>368099.3</v>
      </c>
      <c r="M35" s="16">
        <v>0</v>
      </c>
      <c r="N35" s="61" t="s">
        <v>44</v>
      </c>
    </row>
    <row r="36" spans="1:15" ht="27.75" customHeight="1">
      <c r="A36" s="65"/>
      <c r="B36" s="56"/>
      <c r="C36" s="56"/>
      <c r="D36" s="73"/>
      <c r="E36" s="48"/>
      <c r="F36" s="6" t="s">
        <v>424</v>
      </c>
      <c r="G36" s="98"/>
      <c r="H36" s="48"/>
      <c r="I36" s="16">
        <f>J36+K36+L36+M36</f>
        <v>1630298</v>
      </c>
      <c r="J36" s="16">
        <f>0+54531.7</f>
        <v>54531.7</v>
      </c>
      <c r="K36" s="16">
        <v>1210269.5</v>
      </c>
      <c r="L36" s="16">
        <v>365496.8</v>
      </c>
      <c r="M36" s="16">
        <v>0</v>
      </c>
      <c r="N36" s="56"/>
    </row>
    <row r="37" spans="1:15" ht="27.75" customHeight="1">
      <c r="A37" s="65"/>
      <c r="B37" s="56"/>
      <c r="C37" s="56"/>
      <c r="D37" s="74"/>
      <c r="E37" s="50"/>
      <c r="F37" s="6" t="s">
        <v>426</v>
      </c>
      <c r="G37" s="99"/>
      <c r="H37" s="50"/>
      <c r="I37" s="16">
        <f>I35-I36</f>
        <v>16696.100000000093</v>
      </c>
      <c r="J37" s="16">
        <f>J35-J36</f>
        <v>0</v>
      </c>
      <c r="K37" s="16">
        <f>K35-K36</f>
        <v>14093.600000000093</v>
      </c>
      <c r="L37" s="16">
        <f>L35-L36</f>
        <v>2602.5</v>
      </c>
      <c r="M37" s="16">
        <f>M35-M36</f>
        <v>0</v>
      </c>
      <c r="N37" s="56"/>
      <c r="O37" s="27"/>
    </row>
    <row r="38" spans="1:15" ht="50.25" customHeight="1">
      <c r="A38" s="65"/>
      <c r="B38" s="56"/>
      <c r="C38" s="56"/>
      <c r="D38" s="14" t="s">
        <v>296</v>
      </c>
      <c r="E38" s="4" t="s">
        <v>22</v>
      </c>
      <c r="F38" s="6" t="s">
        <v>2</v>
      </c>
      <c r="G38" s="4" t="s">
        <v>23</v>
      </c>
      <c r="H38" s="20">
        <v>99.2</v>
      </c>
      <c r="I38" s="16"/>
      <c r="J38" s="16"/>
      <c r="K38" s="16"/>
      <c r="L38" s="16"/>
      <c r="M38" s="16"/>
      <c r="N38" s="56"/>
    </row>
    <row r="39" spans="1:15" ht="100.5" customHeight="1">
      <c r="A39" s="65"/>
      <c r="B39" s="56"/>
      <c r="C39" s="56"/>
      <c r="D39" s="4" t="s">
        <v>297</v>
      </c>
      <c r="E39" s="4" t="s">
        <v>45</v>
      </c>
      <c r="F39" s="6" t="s">
        <v>2</v>
      </c>
      <c r="G39" s="4" t="s">
        <v>46</v>
      </c>
      <c r="H39" s="20" t="s">
        <v>434</v>
      </c>
      <c r="I39" s="4"/>
      <c r="J39" s="4"/>
      <c r="K39" s="4"/>
      <c r="L39" s="4"/>
      <c r="M39" s="4"/>
      <c r="N39" s="56"/>
    </row>
    <row r="40" spans="1:15" ht="96" customHeight="1">
      <c r="A40" s="65"/>
      <c r="B40" s="4" t="s">
        <v>47</v>
      </c>
      <c r="C40" s="4" t="s">
        <v>48</v>
      </c>
      <c r="D40" s="4" t="s">
        <v>298</v>
      </c>
      <c r="E40" s="4" t="s">
        <v>22</v>
      </c>
      <c r="F40" s="6" t="s">
        <v>2</v>
      </c>
      <c r="G40" s="6">
        <v>100</v>
      </c>
      <c r="H40" s="20">
        <v>100</v>
      </c>
      <c r="I40" s="4"/>
      <c r="J40" s="4"/>
      <c r="K40" s="4"/>
      <c r="L40" s="4"/>
      <c r="M40" s="4"/>
      <c r="N40" s="56"/>
    </row>
    <row r="41" spans="1:15" ht="27.75" customHeight="1">
      <c r="A41" s="65"/>
      <c r="B41" s="55" t="s">
        <v>49</v>
      </c>
      <c r="C41" s="55" t="s">
        <v>50</v>
      </c>
      <c r="D41" s="67" t="s">
        <v>268</v>
      </c>
      <c r="E41" s="101"/>
      <c r="F41" s="9" t="s">
        <v>427</v>
      </c>
      <c r="G41" s="67"/>
      <c r="H41" s="46"/>
      <c r="I41" s="21">
        <f>J41+K41+L41+M41</f>
        <v>255364.5</v>
      </c>
      <c r="J41" s="21">
        <f>J47+J50+J53+J59</f>
        <v>5608.3</v>
      </c>
      <c r="K41" s="21">
        <f>K47+K50+K53+K56+K59</f>
        <v>41505.1</v>
      </c>
      <c r="L41" s="21">
        <f>L47+L50+L53+L56+L59</f>
        <v>205161.1</v>
      </c>
      <c r="M41" s="21">
        <f>M47+M50+M53+M59</f>
        <v>3090</v>
      </c>
      <c r="N41" s="55" t="s">
        <v>282</v>
      </c>
    </row>
    <row r="42" spans="1:15" ht="30" customHeight="1">
      <c r="A42" s="65"/>
      <c r="B42" s="92"/>
      <c r="C42" s="92"/>
      <c r="D42" s="70"/>
      <c r="E42" s="102"/>
      <c r="F42" s="9" t="s">
        <v>424</v>
      </c>
      <c r="G42" s="70"/>
      <c r="H42" s="48"/>
      <c r="I42" s="21">
        <f>J42+K42+L42+M42</f>
        <v>234297.90000000002</v>
      </c>
      <c r="J42" s="21">
        <f>J48+J51+J54+J60</f>
        <v>5608.3</v>
      </c>
      <c r="K42" s="21">
        <f>K48+K51+K57+K54+K60</f>
        <v>27526.2</v>
      </c>
      <c r="L42" s="21">
        <f>L48+L51+L54+L57+L60</f>
        <v>198163.40000000002</v>
      </c>
      <c r="M42" s="21">
        <f>M48+M51+M54+M60</f>
        <v>3000</v>
      </c>
      <c r="N42" s="92"/>
    </row>
    <row r="43" spans="1:15" ht="30.75" customHeight="1">
      <c r="A43" s="65"/>
      <c r="B43" s="92"/>
      <c r="C43" s="92"/>
      <c r="D43" s="71"/>
      <c r="E43" s="103"/>
      <c r="F43" s="9" t="s">
        <v>426</v>
      </c>
      <c r="G43" s="71"/>
      <c r="H43" s="50"/>
      <c r="I43" s="21">
        <f>I41-I42</f>
        <v>21066.599999999977</v>
      </c>
      <c r="J43" s="21">
        <f>J41-J42</f>
        <v>0</v>
      </c>
      <c r="K43" s="21">
        <f>K41-K42</f>
        <v>13978.899999999998</v>
      </c>
      <c r="L43" s="21">
        <f>L41-L42</f>
        <v>6997.6999999999825</v>
      </c>
      <c r="M43" s="21">
        <f>M41-M42</f>
        <v>90</v>
      </c>
      <c r="N43" s="92"/>
      <c r="O43" s="27"/>
    </row>
    <row r="44" spans="1:15" ht="30.75" customHeight="1">
      <c r="A44" s="65"/>
      <c r="B44" s="92"/>
      <c r="C44" s="92"/>
      <c r="D44" s="55" t="s">
        <v>299</v>
      </c>
      <c r="E44" s="55" t="s">
        <v>22</v>
      </c>
      <c r="F44" s="104" t="s">
        <v>2</v>
      </c>
      <c r="G44" s="115" t="s">
        <v>51</v>
      </c>
      <c r="H44" s="118">
        <v>95</v>
      </c>
      <c r="I44" s="95"/>
      <c r="J44" s="95"/>
      <c r="K44" s="95"/>
      <c r="L44" s="95"/>
      <c r="M44" s="95"/>
      <c r="N44" s="92"/>
    </row>
    <row r="45" spans="1:15" ht="47.25" customHeight="1">
      <c r="A45" s="65"/>
      <c r="B45" s="92"/>
      <c r="C45" s="92"/>
      <c r="D45" s="92"/>
      <c r="E45" s="56"/>
      <c r="F45" s="105"/>
      <c r="G45" s="116"/>
      <c r="H45" s="119"/>
      <c r="I45" s="96"/>
      <c r="J45" s="96"/>
      <c r="K45" s="96"/>
      <c r="L45" s="96"/>
      <c r="M45" s="96"/>
      <c r="N45" s="92"/>
    </row>
    <row r="46" spans="1:15" ht="55.5" customHeight="1">
      <c r="A46" s="65"/>
      <c r="B46" s="107"/>
      <c r="C46" s="107"/>
      <c r="D46" s="107"/>
      <c r="E46" s="63"/>
      <c r="F46" s="106"/>
      <c r="G46" s="117"/>
      <c r="H46" s="120"/>
      <c r="I46" s="97"/>
      <c r="J46" s="97"/>
      <c r="K46" s="97"/>
      <c r="L46" s="97"/>
      <c r="M46" s="97"/>
      <c r="N46" s="107"/>
    </row>
    <row r="47" spans="1:15" ht="35.25" customHeight="1">
      <c r="A47" s="65"/>
      <c r="B47" s="58" t="s">
        <v>52</v>
      </c>
      <c r="C47" s="58" t="s">
        <v>300</v>
      </c>
      <c r="D47" s="58" t="s">
        <v>301</v>
      </c>
      <c r="E47" s="58" t="s">
        <v>22</v>
      </c>
      <c r="F47" s="6" t="s">
        <v>433</v>
      </c>
      <c r="G47" s="61" t="s">
        <v>54</v>
      </c>
      <c r="H47" s="62">
        <v>7.5</v>
      </c>
      <c r="I47" s="16">
        <f>J47+K47+L47+M47</f>
        <v>30252.7</v>
      </c>
      <c r="J47" s="16">
        <v>5608.3</v>
      </c>
      <c r="K47" s="16">
        <v>11305.1</v>
      </c>
      <c r="L47" s="16">
        <v>12839.3</v>
      </c>
      <c r="M47" s="16">
        <v>500</v>
      </c>
      <c r="N47" s="58" t="s">
        <v>53</v>
      </c>
    </row>
    <row r="48" spans="1:15" ht="34.5" customHeight="1">
      <c r="A48" s="65"/>
      <c r="B48" s="58"/>
      <c r="C48" s="58"/>
      <c r="D48" s="58"/>
      <c r="E48" s="58"/>
      <c r="F48" s="6" t="s">
        <v>432</v>
      </c>
      <c r="G48" s="56"/>
      <c r="H48" s="53"/>
      <c r="I48" s="16">
        <f>J48+K48+L48+M48</f>
        <v>29319.4</v>
      </c>
      <c r="J48" s="16">
        <v>5608.3</v>
      </c>
      <c r="K48" s="16">
        <v>11305.1</v>
      </c>
      <c r="L48" s="16">
        <v>11906</v>
      </c>
      <c r="M48" s="16">
        <v>500</v>
      </c>
      <c r="N48" s="94"/>
    </row>
    <row r="49" spans="1:15" ht="33" customHeight="1">
      <c r="A49" s="65"/>
      <c r="B49" s="58"/>
      <c r="C49" s="58"/>
      <c r="D49" s="58"/>
      <c r="E49" s="58"/>
      <c r="F49" s="6" t="s">
        <v>426</v>
      </c>
      <c r="G49" s="63"/>
      <c r="H49" s="54"/>
      <c r="I49" s="16">
        <f>I47-I48</f>
        <v>933.29999999999927</v>
      </c>
      <c r="J49" s="16">
        <f>J47-J48</f>
        <v>0</v>
      </c>
      <c r="K49" s="16">
        <f>K47-K48</f>
        <v>0</v>
      </c>
      <c r="L49" s="16">
        <f>L47-L48</f>
        <v>933.29999999999927</v>
      </c>
      <c r="M49" s="16">
        <f>M47-M48</f>
        <v>0</v>
      </c>
      <c r="N49" s="94"/>
      <c r="O49" s="27"/>
    </row>
    <row r="50" spans="1:15" ht="33.75" customHeight="1">
      <c r="A50" s="65"/>
      <c r="B50" s="58" t="s">
        <v>55</v>
      </c>
      <c r="C50" s="58" t="s">
        <v>302</v>
      </c>
      <c r="D50" s="58" t="s">
        <v>303</v>
      </c>
      <c r="E50" s="58" t="s">
        <v>22</v>
      </c>
      <c r="F50" s="6" t="s">
        <v>433</v>
      </c>
      <c r="G50" s="61" t="s">
        <v>54</v>
      </c>
      <c r="H50" s="62">
        <v>4</v>
      </c>
      <c r="I50" s="16">
        <f>J50+K50+L50+M50</f>
        <v>1193.2</v>
      </c>
      <c r="J50" s="16">
        <v>0</v>
      </c>
      <c r="K50" s="16">
        <v>0</v>
      </c>
      <c r="L50" s="16">
        <v>1178.2</v>
      </c>
      <c r="M50" s="16">
        <v>15</v>
      </c>
      <c r="N50" s="58" t="s">
        <v>56</v>
      </c>
    </row>
    <row r="51" spans="1:15" ht="37.5" customHeight="1">
      <c r="A51" s="65"/>
      <c r="B51" s="58"/>
      <c r="C51" s="58"/>
      <c r="D51" s="58"/>
      <c r="E51" s="58"/>
      <c r="F51" s="6" t="s">
        <v>432</v>
      </c>
      <c r="G51" s="56"/>
      <c r="H51" s="53"/>
      <c r="I51" s="16">
        <f>J51+K51+L51+M51</f>
        <v>1122.9000000000001</v>
      </c>
      <c r="J51" s="16">
        <v>0</v>
      </c>
      <c r="K51" s="16">
        <v>0</v>
      </c>
      <c r="L51" s="16">
        <v>1122.9000000000001</v>
      </c>
      <c r="M51" s="16">
        <v>0</v>
      </c>
      <c r="N51" s="58"/>
    </row>
    <row r="52" spans="1:15" ht="36" customHeight="1">
      <c r="A52" s="65"/>
      <c r="B52" s="58"/>
      <c r="C52" s="58"/>
      <c r="D52" s="58"/>
      <c r="E52" s="58"/>
      <c r="F52" s="6" t="s">
        <v>426</v>
      </c>
      <c r="G52" s="63"/>
      <c r="H52" s="54"/>
      <c r="I52" s="16">
        <f>I50-I51</f>
        <v>70.299999999999955</v>
      </c>
      <c r="J52" s="16">
        <v>0</v>
      </c>
      <c r="K52" s="16">
        <v>0</v>
      </c>
      <c r="L52" s="16">
        <f>L50-L51</f>
        <v>55.299999999999955</v>
      </c>
      <c r="M52" s="16">
        <v>15</v>
      </c>
      <c r="N52" s="58"/>
      <c r="O52" s="27"/>
    </row>
    <row r="53" spans="1:15" ht="37.5" customHeight="1">
      <c r="A53" s="65"/>
      <c r="B53" s="58" t="s">
        <v>57</v>
      </c>
      <c r="C53" s="58" t="s">
        <v>58</v>
      </c>
      <c r="D53" s="58" t="s">
        <v>304</v>
      </c>
      <c r="E53" s="58" t="s">
        <v>22</v>
      </c>
      <c r="F53" s="6" t="s">
        <v>433</v>
      </c>
      <c r="G53" s="61" t="s">
        <v>59</v>
      </c>
      <c r="H53" s="62">
        <v>46.7</v>
      </c>
      <c r="I53" s="16">
        <f>J53+K53+L53+M53</f>
        <v>45637</v>
      </c>
      <c r="J53" s="16">
        <v>0</v>
      </c>
      <c r="K53" s="16">
        <v>30000</v>
      </c>
      <c r="L53" s="16">
        <v>13062</v>
      </c>
      <c r="M53" s="16">
        <v>2575</v>
      </c>
      <c r="N53" s="58" t="s">
        <v>267</v>
      </c>
    </row>
    <row r="54" spans="1:15" ht="45" customHeight="1">
      <c r="A54" s="65"/>
      <c r="B54" s="59"/>
      <c r="C54" s="59"/>
      <c r="D54" s="59"/>
      <c r="E54" s="59"/>
      <c r="F54" s="6" t="s">
        <v>432</v>
      </c>
      <c r="G54" s="56"/>
      <c r="H54" s="53"/>
      <c r="I54" s="16">
        <f>J54+K54+L54+M54</f>
        <v>25592.1</v>
      </c>
      <c r="J54" s="16">
        <v>0</v>
      </c>
      <c r="K54" s="16">
        <v>16021.1</v>
      </c>
      <c r="L54" s="16">
        <v>7071</v>
      </c>
      <c r="M54" s="16">
        <v>2500</v>
      </c>
      <c r="N54" s="59"/>
    </row>
    <row r="55" spans="1:15" ht="90.75" customHeight="1">
      <c r="A55" s="65"/>
      <c r="B55" s="59"/>
      <c r="C55" s="59"/>
      <c r="D55" s="59"/>
      <c r="E55" s="59"/>
      <c r="F55" s="6" t="s">
        <v>426</v>
      </c>
      <c r="G55" s="63"/>
      <c r="H55" s="54"/>
      <c r="I55" s="16">
        <f>I53-I54</f>
        <v>20044.900000000001</v>
      </c>
      <c r="J55" s="16">
        <f>J53-J54</f>
        <v>0</v>
      </c>
      <c r="K55" s="16">
        <f>K53-K54</f>
        <v>13978.9</v>
      </c>
      <c r="L55" s="16">
        <f>L53-L54</f>
        <v>5991</v>
      </c>
      <c r="M55" s="16">
        <f>M53-M54</f>
        <v>75</v>
      </c>
      <c r="N55" s="59"/>
      <c r="O55" s="27"/>
    </row>
    <row r="56" spans="1:15" ht="37.5" customHeight="1">
      <c r="A56" s="65"/>
      <c r="B56" s="58" t="s">
        <v>60</v>
      </c>
      <c r="C56" s="58" t="s">
        <v>61</v>
      </c>
      <c r="D56" s="58" t="s">
        <v>305</v>
      </c>
      <c r="E56" s="58" t="s">
        <v>22</v>
      </c>
      <c r="F56" s="6" t="s">
        <v>433</v>
      </c>
      <c r="G56" s="61" t="s">
        <v>63</v>
      </c>
      <c r="H56" s="62">
        <v>27</v>
      </c>
      <c r="I56" s="16">
        <f>J56+K56+L56+M56</f>
        <v>700</v>
      </c>
      <c r="J56" s="16">
        <v>0</v>
      </c>
      <c r="K56" s="16">
        <v>200</v>
      </c>
      <c r="L56" s="16">
        <v>500</v>
      </c>
      <c r="M56" s="16">
        <v>0</v>
      </c>
      <c r="N56" s="58" t="s">
        <v>62</v>
      </c>
    </row>
    <row r="57" spans="1:15" ht="39.75" customHeight="1">
      <c r="A57" s="65"/>
      <c r="B57" s="58"/>
      <c r="C57" s="58"/>
      <c r="D57" s="58"/>
      <c r="E57" s="59"/>
      <c r="F57" s="6" t="s">
        <v>432</v>
      </c>
      <c r="G57" s="56"/>
      <c r="H57" s="53"/>
      <c r="I57" s="16">
        <f>J57+K57+L57+M57</f>
        <v>698.4</v>
      </c>
      <c r="J57" s="16">
        <v>0</v>
      </c>
      <c r="K57" s="16">
        <v>200</v>
      </c>
      <c r="L57" s="16">
        <v>498.4</v>
      </c>
      <c r="M57" s="16">
        <v>0</v>
      </c>
      <c r="N57" s="58"/>
    </row>
    <row r="58" spans="1:15" ht="130.5" customHeight="1">
      <c r="A58" s="65"/>
      <c r="B58" s="58"/>
      <c r="C58" s="58"/>
      <c r="D58" s="58"/>
      <c r="E58" s="59"/>
      <c r="F58" s="6" t="s">
        <v>426</v>
      </c>
      <c r="G58" s="63"/>
      <c r="H58" s="54"/>
      <c r="I58" s="16">
        <f>I56-I57</f>
        <v>1.6000000000000227</v>
      </c>
      <c r="J58" s="16">
        <f>J56-J57</f>
        <v>0</v>
      </c>
      <c r="K58" s="16">
        <f>K56-K57</f>
        <v>0</v>
      </c>
      <c r="L58" s="16">
        <f>L56-L57</f>
        <v>1.6000000000000227</v>
      </c>
      <c r="M58" s="16">
        <f>M56-M57</f>
        <v>0</v>
      </c>
      <c r="N58" s="58"/>
      <c r="O58" s="27"/>
    </row>
    <row r="59" spans="1:15" ht="31.5">
      <c r="A59" s="65"/>
      <c r="B59" s="58" t="s">
        <v>64</v>
      </c>
      <c r="C59" s="58" t="s">
        <v>65</v>
      </c>
      <c r="D59" s="72" t="s">
        <v>436</v>
      </c>
      <c r="E59" s="46"/>
      <c r="F59" s="6" t="s">
        <v>427</v>
      </c>
      <c r="G59" s="72"/>
      <c r="H59" s="46"/>
      <c r="I59" s="16">
        <f>J59+K59+L59+M59</f>
        <v>177581.6</v>
      </c>
      <c r="J59" s="16">
        <v>0</v>
      </c>
      <c r="K59" s="16">
        <v>0</v>
      </c>
      <c r="L59" s="16">
        <v>177581.6</v>
      </c>
      <c r="M59" s="16">
        <v>0</v>
      </c>
      <c r="N59" s="58" t="s">
        <v>66</v>
      </c>
    </row>
    <row r="60" spans="1:15" ht="31.5">
      <c r="A60" s="65"/>
      <c r="B60" s="58"/>
      <c r="C60" s="58"/>
      <c r="D60" s="73"/>
      <c r="E60" s="48"/>
      <c r="F60" s="6" t="s">
        <v>424</v>
      </c>
      <c r="G60" s="73"/>
      <c r="H60" s="48"/>
      <c r="I60" s="16">
        <f>J60+K60+L60+M60</f>
        <v>177565.1</v>
      </c>
      <c r="J60" s="16">
        <v>0</v>
      </c>
      <c r="K60" s="16">
        <v>0</v>
      </c>
      <c r="L60" s="16">
        <v>177565.1</v>
      </c>
      <c r="M60" s="16">
        <v>0</v>
      </c>
      <c r="N60" s="58"/>
    </row>
    <row r="61" spans="1:15" ht="31.5">
      <c r="A61" s="65"/>
      <c r="B61" s="58"/>
      <c r="C61" s="58"/>
      <c r="D61" s="74"/>
      <c r="E61" s="50"/>
      <c r="F61" s="6" t="s">
        <v>426</v>
      </c>
      <c r="G61" s="74"/>
      <c r="H61" s="50"/>
      <c r="I61" s="16">
        <f>J61+K61+L61+M61</f>
        <v>16.5</v>
      </c>
      <c r="J61" s="16">
        <v>0</v>
      </c>
      <c r="K61" s="16">
        <v>0</v>
      </c>
      <c r="L61" s="16">
        <f>L59-L60</f>
        <v>16.5</v>
      </c>
      <c r="M61" s="16">
        <v>0</v>
      </c>
      <c r="N61" s="58"/>
      <c r="O61" s="27"/>
    </row>
    <row r="62" spans="1:15" ht="26.25" customHeight="1">
      <c r="A62" s="65"/>
      <c r="B62" s="58"/>
      <c r="C62" s="58"/>
      <c r="D62" s="58" t="s">
        <v>296</v>
      </c>
      <c r="E62" s="58" t="s">
        <v>22</v>
      </c>
      <c r="F62" s="39" t="s">
        <v>2</v>
      </c>
      <c r="G62" s="61" t="s">
        <v>23</v>
      </c>
      <c r="H62" s="62">
        <v>96.6</v>
      </c>
      <c r="I62" s="112"/>
      <c r="J62" s="112"/>
      <c r="K62" s="112"/>
      <c r="L62" s="112"/>
      <c r="M62" s="112"/>
      <c r="N62" s="58"/>
    </row>
    <row r="63" spans="1:15">
      <c r="A63" s="65"/>
      <c r="B63" s="58"/>
      <c r="C63" s="58"/>
      <c r="D63" s="58"/>
      <c r="E63" s="58"/>
      <c r="F63" s="40"/>
      <c r="G63" s="56"/>
      <c r="H63" s="53"/>
      <c r="I63" s="113"/>
      <c r="J63" s="113"/>
      <c r="K63" s="113"/>
      <c r="L63" s="113"/>
      <c r="M63" s="113"/>
      <c r="N63" s="58"/>
    </row>
    <row r="64" spans="1:15" ht="8.25" customHeight="1">
      <c r="A64" s="65"/>
      <c r="B64" s="58"/>
      <c r="C64" s="58"/>
      <c r="D64" s="58"/>
      <c r="E64" s="58"/>
      <c r="F64" s="41"/>
      <c r="G64" s="63"/>
      <c r="H64" s="54"/>
      <c r="I64" s="114"/>
      <c r="J64" s="114"/>
      <c r="K64" s="114"/>
      <c r="L64" s="114"/>
      <c r="M64" s="114"/>
      <c r="N64" s="58"/>
    </row>
    <row r="65" spans="1:15" ht="96.75" customHeight="1">
      <c r="A65" s="65"/>
      <c r="B65" s="58"/>
      <c r="C65" s="58"/>
      <c r="D65" s="4" t="s">
        <v>297</v>
      </c>
      <c r="E65" s="4" t="s">
        <v>81</v>
      </c>
      <c r="F65" s="17" t="s">
        <v>2</v>
      </c>
      <c r="G65" s="14" t="s">
        <v>46</v>
      </c>
      <c r="H65" s="22" t="s">
        <v>46</v>
      </c>
      <c r="I65" s="16"/>
      <c r="J65" s="16"/>
      <c r="K65" s="16"/>
      <c r="L65" s="16"/>
      <c r="M65" s="16"/>
      <c r="N65" s="58"/>
    </row>
    <row r="66" spans="1:15" ht="31.5">
      <c r="A66" s="65"/>
      <c r="B66" s="57" t="s">
        <v>67</v>
      </c>
      <c r="C66" s="57" t="s">
        <v>306</v>
      </c>
      <c r="D66" s="67" t="s">
        <v>268</v>
      </c>
      <c r="E66" s="46"/>
      <c r="F66" s="9" t="s">
        <v>433</v>
      </c>
      <c r="G66" s="67"/>
      <c r="H66" s="46"/>
      <c r="I66" s="21">
        <f>J66+K66+L66+M66</f>
        <v>274064.8</v>
      </c>
      <c r="J66" s="21">
        <f t="shared" ref="J66:M68" si="5">J71+J83</f>
        <v>1105.7</v>
      </c>
      <c r="K66" s="21">
        <f t="shared" si="5"/>
        <v>138142.79999999999</v>
      </c>
      <c r="L66" s="21">
        <f t="shared" si="5"/>
        <v>133477.79999999999</v>
      </c>
      <c r="M66" s="21">
        <f t="shared" si="5"/>
        <v>1338.5</v>
      </c>
      <c r="N66" s="57" t="s">
        <v>281</v>
      </c>
    </row>
    <row r="67" spans="1:15" ht="31.5">
      <c r="A67" s="65"/>
      <c r="B67" s="58"/>
      <c r="C67" s="57"/>
      <c r="D67" s="70"/>
      <c r="E67" s="48"/>
      <c r="F67" s="9" t="s">
        <v>432</v>
      </c>
      <c r="G67" s="70"/>
      <c r="H67" s="48"/>
      <c r="I67" s="21">
        <f>J67+K67+L67+M67</f>
        <v>274064.09999999998</v>
      </c>
      <c r="J67" s="21">
        <f t="shared" si="5"/>
        <v>1105.7</v>
      </c>
      <c r="K67" s="21">
        <f t="shared" si="5"/>
        <v>138142.79999999999</v>
      </c>
      <c r="L67" s="21">
        <f t="shared" si="5"/>
        <v>133477.1</v>
      </c>
      <c r="M67" s="21">
        <f t="shared" si="5"/>
        <v>1338.5</v>
      </c>
      <c r="N67" s="58"/>
    </row>
    <row r="68" spans="1:15" ht="31.5">
      <c r="A68" s="65"/>
      <c r="B68" s="58"/>
      <c r="C68" s="57"/>
      <c r="D68" s="71"/>
      <c r="E68" s="50"/>
      <c r="F68" s="9" t="s">
        <v>426</v>
      </c>
      <c r="G68" s="71"/>
      <c r="H68" s="50"/>
      <c r="I68" s="21">
        <f>J68+K68+L68+M68</f>
        <v>0.69999999999708962</v>
      </c>
      <c r="J68" s="21">
        <f t="shared" si="5"/>
        <v>0</v>
      </c>
      <c r="K68" s="21">
        <f t="shared" si="5"/>
        <v>0</v>
      </c>
      <c r="L68" s="21">
        <f t="shared" si="5"/>
        <v>0.69999999999708962</v>
      </c>
      <c r="M68" s="21">
        <f t="shared" si="5"/>
        <v>0</v>
      </c>
      <c r="N68" s="58"/>
      <c r="O68" s="27"/>
    </row>
    <row r="69" spans="1:15" ht="80.25" customHeight="1">
      <c r="A69" s="65"/>
      <c r="B69" s="58"/>
      <c r="C69" s="57"/>
      <c r="D69" s="3" t="s">
        <v>308</v>
      </c>
      <c r="E69" s="3" t="s">
        <v>22</v>
      </c>
      <c r="F69" s="9" t="s">
        <v>2</v>
      </c>
      <c r="G69" s="3" t="s">
        <v>68</v>
      </c>
      <c r="H69" s="15">
        <v>51.1</v>
      </c>
      <c r="I69" s="4"/>
      <c r="J69" s="4"/>
      <c r="K69" s="4"/>
      <c r="L69" s="4"/>
      <c r="M69" s="4"/>
      <c r="N69" s="58"/>
    </row>
    <row r="70" spans="1:15" ht="82.5" customHeight="1">
      <c r="A70" s="65"/>
      <c r="B70" s="58"/>
      <c r="C70" s="57"/>
      <c r="D70" s="3" t="s">
        <v>307</v>
      </c>
      <c r="E70" s="3" t="s">
        <v>22</v>
      </c>
      <c r="F70" s="9" t="s">
        <v>2</v>
      </c>
      <c r="G70" s="3" t="s">
        <v>73</v>
      </c>
      <c r="H70" s="15">
        <v>81</v>
      </c>
      <c r="I70" s="4"/>
      <c r="J70" s="4"/>
      <c r="K70" s="4"/>
      <c r="L70" s="4"/>
      <c r="M70" s="4"/>
      <c r="N70" s="58"/>
    </row>
    <row r="71" spans="1:15" ht="31.5">
      <c r="A71" s="65"/>
      <c r="B71" s="58" t="s">
        <v>69</v>
      </c>
      <c r="C71" s="58" t="s">
        <v>309</v>
      </c>
      <c r="D71" s="72" t="s">
        <v>436</v>
      </c>
      <c r="E71" s="46"/>
      <c r="F71" s="6" t="s">
        <v>433</v>
      </c>
      <c r="G71" s="72"/>
      <c r="H71" s="46"/>
      <c r="I71" s="16">
        <f>J71+K71+L71+M71</f>
        <v>194232.3</v>
      </c>
      <c r="J71" s="16">
        <v>1105.7</v>
      </c>
      <c r="K71" s="16">
        <v>138142.79999999999</v>
      </c>
      <c r="L71" s="16">
        <v>53645.3</v>
      </c>
      <c r="M71" s="16">
        <v>1338.5</v>
      </c>
      <c r="N71" s="58" t="s">
        <v>435</v>
      </c>
    </row>
    <row r="72" spans="1:15" ht="31.5">
      <c r="A72" s="65"/>
      <c r="B72" s="58"/>
      <c r="C72" s="58"/>
      <c r="D72" s="73"/>
      <c r="E72" s="48"/>
      <c r="F72" s="6" t="s">
        <v>432</v>
      </c>
      <c r="G72" s="73"/>
      <c r="H72" s="48"/>
      <c r="I72" s="16">
        <f>J72+K72+L72+M72</f>
        <v>194232</v>
      </c>
      <c r="J72" s="16">
        <v>1105.7</v>
      </c>
      <c r="K72" s="16">
        <v>138142.79999999999</v>
      </c>
      <c r="L72" s="16">
        <v>53645</v>
      </c>
      <c r="M72" s="16">
        <v>1338.5</v>
      </c>
      <c r="N72" s="58"/>
    </row>
    <row r="73" spans="1:15" ht="31.5">
      <c r="A73" s="65"/>
      <c r="B73" s="58"/>
      <c r="C73" s="58"/>
      <c r="D73" s="74"/>
      <c r="E73" s="50"/>
      <c r="F73" s="6" t="s">
        <v>426</v>
      </c>
      <c r="G73" s="74"/>
      <c r="H73" s="50"/>
      <c r="I73" s="16">
        <f>I71-I72</f>
        <v>0.29999999998835847</v>
      </c>
      <c r="J73" s="16">
        <f>J71-J72</f>
        <v>0</v>
      </c>
      <c r="K73" s="16">
        <f>K71-K72</f>
        <v>0</v>
      </c>
      <c r="L73" s="16">
        <f>L71-L72</f>
        <v>0.30000000000291038</v>
      </c>
      <c r="M73" s="16">
        <f>M71-M72</f>
        <v>0</v>
      </c>
      <c r="N73" s="58"/>
      <c r="O73" s="27"/>
    </row>
    <row r="74" spans="1:15" ht="56.25" customHeight="1">
      <c r="A74" s="65"/>
      <c r="B74" s="58"/>
      <c r="C74" s="58"/>
      <c r="D74" s="14" t="s">
        <v>310</v>
      </c>
      <c r="E74" s="14" t="s">
        <v>70</v>
      </c>
      <c r="F74" s="6" t="s">
        <v>2</v>
      </c>
      <c r="G74" s="4" t="s">
        <v>71</v>
      </c>
      <c r="H74" s="20">
        <v>30.5</v>
      </c>
      <c r="I74" s="4"/>
      <c r="J74" s="4"/>
      <c r="K74" s="4"/>
      <c r="L74" s="4"/>
      <c r="M74" s="4"/>
      <c r="N74" s="58"/>
    </row>
    <row r="75" spans="1:15" ht="25.5" customHeight="1">
      <c r="A75" s="65"/>
      <c r="B75" s="58"/>
      <c r="C75" s="58"/>
      <c r="D75" s="58" t="s">
        <v>311</v>
      </c>
      <c r="E75" s="58" t="s">
        <v>22</v>
      </c>
      <c r="F75" s="39" t="s">
        <v>2</v>
      </c>
      <c r="G75" s="61" t="s">
        <v>72</v>
      </c>
      <c r="H75" s="62">
        <v>61.7</v>
      </c>
      <c r="I75" s="61"/>
      <c r="J75" s="61"/>
      <c r="K75" s="61"/>
      <c r="L75" s="61"/>
      <c r="M75" s="61"/>
      <c r="N75" s="58"/>
    </row>
    <row r="76" spans="1:15" ht="57.75" customHeight="1">
      <c r="A76" s="65"/>
      <c r="B76" s="58"/>
      <c r="C76" s="58"/>
      <c r="D76" s="58"/>
      <c r="E76" s="58"/>
      <c r="F76" s="79"/>
      <c r="G76" s="78"/>
      <c r="H76" s="54"/>
      <c r="I76" s="78"/>
      <c r="J76" s="78"/>
      <c r="K76" s="78"/>
      <c r="L76" s="78"/>
      <c r="M76" s="78"/>
      <c r="N76" s="58"/>
    </row>
    <row r="77" spans="1:15" ht="84" customHeight="1">
      <c r="A77" s="65"/>
      <c r="B77" s="58"/>
      <c r="C77" s="58"/>
      <c r="D77" s="4" t="s">
        <v>312</v>
      </c>
      <c r="E77" s="4" t="s">
        <v>19</v>
      </c>
      <c r="F77" s="6" t="s">
        <v>2</v>
      </c>
      <c r="G77" s="4" t="s">
        <v>73</v>
      </c>
      <c r="H77" s="20">
        <v>80</v>
      </c>
      <c r="I77" s="4"/>
      <c r="J77" s="4"/>
      <c r="K77" s="4"/>
      <c r="L77" s="4"/>
      <c r="M77" s="4"/>
      <c r="N77" s="58"/>
    </row>
    <row r="78" spans="1:15" ht="65.25" customHeight="1">
      <c r="A78" s="65"/>
      <c r="B78" s="58" t="s">
        <v>74</v>
      </c>
      <c r="C78" s="58" t="s">
        <v>313</v>
      </c>
      <c r="D78" s="4" t="s">
        <v>314</v>
      </c>
      <c r="E78" s="4" t="s">
        <v>70</v>
      </c>
      <c r="F78" s="6" t="s">
        <v>2</v>
      </c>
      <c r="G78" s="4" t="s">
        <v>75</v>
      </c>
      <c r="H78" s="20">
        <v>15</v>
      </c>
      <c r="I78" s="4"/>
      <c r="J78" s="4"/>
      <c r="K78" s="4"/>
      <c r="L78" s="4"/>
      <c r="M78" s="4"/>
      <c r="N78" s="58"/>
    </row>
    <row r="79" spans="1:15" ht="114.75" customHeight="1">
      <c r="A79" s="65"/>
      <c r="B79" s="58"/>
      <c r="C79" s="58"/>
      <c r="D79" s="4" t="s">
        <v>315</v>
      </c>
      <c r="E79" s="4" t="s">
        <v>19</v>
      </c>
      <c r="F79" s="6" t="s">
        <v>2</v>
      </c>
      <c r="G79" s="4" t="s">
        <v>76</v>
      </c>
      <c r="H79" s="20">
        <v>92.7</v>
      </c>
      <c r="I79" s="4"/>
      <c r="J79" s="4"/>
      <c r="K79" s="4"/>
      <c r="L79" s="4"/>
      <c r="M79" s="4"/>
      <c r="N79" s="58"/>
    </row>
    <row r="80" spans="1:15" ht="136.5" customHeight="1">
      <c r="A80" s="65"/>
      <c r="B80" s="58"/>
      <c r="C80" s="58"/>
      <c r="D80" s="4" t="s">
        <v>316</v>
      </c>
      <c r="E80" s="4" t="s">
        <v>22</v>
      </c>
      <c r="F80" s="6" t="s">
        <v>2</v>
      </c>
      <c r="G80" s="4" t="s">
        <v>77</v>
      </c>
      <c r="H80" s="20">
        <v>23.7</v>
      </c>
      <c r="I80" s="4"/>
      <c r="J80" s="4"/>
      <c r="K80" s="4"/>
      <c r="L80" s="4"/>
      <c r="M80" s="4"/>
      <c r="N80" s="58"/>
    </row>
    <row r="81" spans="1:15" ht="154.5" customHeight="1">
      <c r="A81" s="65"/>
      <c r="B81" s="58"/>
      <c r="C81" s="58"/>
      <c r="D81" s="4" t="s">
        <v>317</v>
      </c>
      <c r="E81" s="4" t="s">
        <v>22</v>
      </c>
      <c r="F81" s="6" t="s">
        <v>2</v>
      </c>
      <c r="G81" s="4" t="s">
        <v>78</v>
      </c>
      <c r="H81" s="20">
        <v>39.1</v>
      </c>
      <c r="I81" s="4"/>
      <c r="J81" s="4"/>
      <c r="K81" s="4"/>
      <c r="L81" s="4"/>
      <c r="M81" s="4"/>
      <c r="N81" s="58"/>
    </row>
    <row r="82" spans="1:15" ht="144" customHeight="1">
      <c r="A82" s="65"/>
      <c r="B82" s="58"/>
      <c r="C82" s="58"/>
      <c r="D82" s="4" t="s">
        <v>318</v>
      </c>
      <c r="E82" s="58" t="s">
        <v>22</v>
      </c>
      <c r="F82" s="6" t="s">
        <v>2</v>
      </c>
      <c r="G82" s="4" t="s">
        <v>79</v>
      </c>
      <c r="H82" s="20">
        <v>13</v>
      </c>
      <c r="I82" s="4"/>
      <c r="J82" s="4"/>
      <c r="K82" s="4"/>
      <c r="L82" s="4"/>
      <c r="M82" s="4"/>
      <c r="N82" s="58"/>
    </row>
    <row r="83" spans="1:15" ht="31.5">
      <c r="A83" s="65"/>
      <c r="B83" s="58" t="s">
        <v>80</v>
      </c>
      <c r="C83" s="58" t="s">
        <v>65</v>
      </c>
      <c r="D83" s="58"/>
      <c r="E83" s="58"/>
      <c r="F83" s="6" t="s">
        <v>427</v>
      </c>
      <c r="G83" s="58"/>
      <c r="H83" s="62"/>
      <c r="I83" s="16">
        <f>J83+K83+L83+M83</f>
        <v>79832.5</v>
      </c>
      <c r="J83" s="16">
        <v>0</v>
      </c>
      <c r="K83" s="16">
        <v>0</v>
      </c>
      <c r="L83" s="16">
        <v>79832.5</v>
      </c>
      <c r="M83" s="16">
        <v>0</v>
      </c>
      <c r="N83" s="58" t="s">
        <v>283</v>
      </c>
    </row>
    <row r="84" spans="1:15" ht="31.5">
      <c r="A84" s="65"/>
      <c r="B84" s="58"/>
      <c r="C84" s="58"/>
      <c r="D84" s="58"/>
      <c r="E84" s="58"/>
      <c r="F84" s="6" t="s">
        <v>424</v>
      </c>
      <c r="G84" s="58"/>
      <c r="H84" s="53"/>
      <c r="I84" s="16">
        <f>J84+K84+L84+M84</f>
        <v>79832.100000000006</v>
      </c>
      <c r="J84" s="16">
        <v>0</v>
      </c>
      <c r="K84" s="16">
        <v>0</v>
      </c>
      <c r="L84" s="16">
        <v>79832.100000000006</v>
      </c>
      <c r="M84" s="16">
        <v>0</v>
      </c>
      <c r="N84" s="58"/>
    </row>
    <row r="85" spans="1:15" ht="31.5">
      <c r="A85" s="65"/>
      <c r="B85" s="58"/>
      <c r="C85" s="58"/>
      <c r="D85" s="58"/>
      <c r="E85" s="58"/>
      <c r="F85" s="6" t="s">
        <v>426</v>
      </c>
      <c r="G85" s="58"/>
      <c r="H85" s="54"/>
      <c r="I85" s="16">
        <f>I83-I84</f>
        <v>0.39999999999417923</v>
      </c>
      <c r="J85" s="16">
        <f>J83-J84</f>
        <v>0</v>
      </c>
      <c r="K85" s="16">
        <f>K83-K84</f>
        <v>0</v>
      </c>
      <c r="L85" s="16">
        <f>L83-L84</f>
        <v>0.39999999999417923</v>
      </c>
      <c r="M85" s="16">
        <f>M83-M84</f>
        <v>0</v>
      </c>
      <c r="N85" s="58"/>
      <c r="O85" s="27"/>
    </row>
    <row r="86" spans="1:15" ht="57.75" customHeight="1">
      <c r="A86" s="65"/>
      <c r="B86" s="58"/>
      <c r="C86" s="58"/>
      <c r="D86" s="4" t="s">
        <v>296</v>
      </c>
      <c r="E86" s="4" t="s">
        <v>22</v>
      </c>
      <c r="F86" s="6" t="s">
        <v>2</v>
      </c>
      <c r="G86" s="4" t="s">
        <v>23</v>
      </c>
      <c r="H86" s="20">
        <v>100</v>
      </c>
      <c r="I86" s="4"/>
      <c r="J86" s="8"/>
      <c r="K86" s="8"/>
      <c r="L86" s="8"/>
      <c r="M86" s="8"/>
      <c r="N86" s="58"/>
      <c r="O86" s="27"/>
    </row>
    <row r="87" spans="1:15" ht="102.75" customHeight="1">
      <c r="A87" s="65"/>
      <c r="B87" s="58"/>
      <c r="C87" s="58"/>
      <c r="D87" s="4" t="s">
        <v>297</v>
      </c>
      <c r="E87" s="4" t="s">
        <v>81</v>
      </c>
      <c r="F87" s="6" t="s">
        <v>2</v>
      </c>
      <c r="G87" s="4" t="s">
        <v>46</v>
      </c>
      <c r="H87" s="20" t="s">
        <v>46</v>
      </c>
      <c r="I87" s="4"/>
      <c r="J87" s="4"/>
      <c r="K87" s="4"/>
      <c r="L87" s="4"/>
      <c r="M87" s="4"/>
      <c r="N87" s="58"/>
    </row>
    <row r="88" spans="1:15" ht="24" customHeight="1">
      <c r="A88" s="65"/>
      <c r="B88" s="57" t="s">
        <v>82</v>
      </c>
      <c r="C88" s="57" t="s">
        <v>319</v>
      </c>
      <c r="D88" s="10" t="s">
        <v>268</v>
      </c>
      <c r="F88" s="91" t="s">
        <v>433</v>
      </c>
      <c r="G88" s="55" t="s">
        <v>84</v>
      </c>
      <c r="H88" s="52">
        <v>44.1</v>
      </c>
      <c r="I88" s="77">
        <f>J88+K88+L88+M88</f>
        <v>94082</v>
      </c>
      <c r="J88" s="77">
        <f>J92+J95+J98+J101</f>
        <v>9173.7999999999993</v>
      </c>
      <c r="K88" s="77">
        <f>K92+K95+K98+K101</f>
        <v>52476.800000000003</v>
      </c>
      <c r="L88" s="77">
        <f>L92+L95+L98+L101</f>
        <v>17431.400000000001</v>
      </c>
      <c r="M88" s="77">
        <f>M92+M95+M98+M101</f>
        <v>15000</v>
      </c>
      <c r="N88" s="57" t="s">
        <v>83</v>
      </c>
      <c r="O88" s="26"/>
    </row>
    <row r="89" spans="1:15" ht="16.5" customHeight="1">
      <c r="A89" s="65"/>
      <c r="B89" s="57"/>
      <c r="C89" s="57"/>
      <c r="D89" s="55" t="s">
        <v>320</v>
      </c>
      <c r="E89" s="61" t="s">
        <v>22</v>
      </c>
      <c r="F89" s="91"/>
      <c r="G89" s="92"/>
      <c r="H89" s="53"/>
      <c r="I89" s="77"/>
      <c r="J89" s="77"/>
      <c r="K89" s="77"/>
      <c r="L89" s="77"/>
      <c r="M89" s="77"/>
      <c r="N89" s="57"/>
      <c r="O89" s="26"/>
    </row>
    <row r="90" spans="1:15" ht="37.5" customHeight="1">
      <c r="A90" s="65"/>
      <c r="B90" s="57"/>
      <c r="C90" s="57"/>
      <c r="D90" s="56"/>
      <c r="E90" s="56"/>
      <c r="F90" s="9" t="s">
        <v>432</v>
      </c>
      <c r="G90" s="56"/>
      <c r="H90" s="53"/>
      <c r="I90" s="21">
        <f>J90+K90+L90+M90</f>
        <v>110270.20000000001</v>
      </c>
      <c r="J90" s="21">
        <f>J93+J96+J102+J99</f>
        <v>9172.0999999999985</v>
      </c>
      <c r="K90" s="21">
        <f>K93+K96+K102+K99</f>
        <v>34411.100000000006</v>
      </c>
      <c r="L90" s="21">
        <f>L93+L96+L102+L99</f>
        <v>16329.699999999999</v>
      </c>
      <c r="M90" s="21">
        <f>M93+M96+M102+M99</f>
        <v>50357.3</v>
      </c>
      <c r="N90" s="57"/>
      <c r="O90" s="27"/>
    </row>
    <row r="91" spans="1:15" ht="38.25" customHeight="1">
      <c r="A91" s="65"/>
      <c r="B91" s="57"/>
      <c r="C91" s="57"/>
      <c r="D91" s="63"/>
      <c r="E91" s="63"/>
      <c r="F91" s="9" t="s">
        <v>426</v>
      </c>
      <c r="G91" s="63"/>
      <c r="H91" s="54"/>
      <c r="I91" s="21">
        <f>J91+K91+L91+M91</f>
        <v>-16188.200000000004</v>
      </c>
      <c r="J91" s="21">
        <f>J94+J97+J100+J103</f>
        <v>1.6999999999998181</v>
      </c>
      <c r="K91" s="21">
        <f>K94+K97+K100+K103</f>
        <v>18065.699999999997</v>
      </c>
      <c r="L91" s="21">
        <f>L94+L97+L100+L103</f>
        <v>1101.7000000000007</v>
      </c>
      <c r="M91" s="21">
        <f>M94+M97+M100+M103</f>
        <v>-35357.300000000003</v>
      </c>
      <c r="N91" s="57"/>
    </row>
    <row r="92" spans="1:15" ht="30.75" customHeight="1">
      <c r="A92" s="65"/>
      <c r="B92" s="58" t="s">
        <v>85</v>
      </c>
      <c r="C92" s="58" t="s">
        <v>321</v>
      </c>
      <c r="D92" s="58" t="s">
        <v>322</v>
      </c>
      <c r="E92" s="58" t="s">
        <v>22</v>
      </c>
      <c r="F92" s="6" t="s">
        <v>433</v>
      </c>
      <c r="G92" s="61" t="s">
        <v>87</v>
      </c>
      <c r="H92" s="62">
        <v>4.8</v>
      </c>
      <c r="I92" s="16">
        <f>J92+K92+L92+M92</f>
        <v>48853.7</v>
      </c>
      <c r="J92" s="16">
        <v>4165.8999999999996</v>
      </c>
      <c r="K92" s="16">
        <v>17487.8</v>
      </c>
      <c r="L92" s="16">
        <v>12200</v>
      </c>
      <c r="M92" s="16">
        <v>15000</v>
      </c>
      <c r="N92" s="58" t="s">
        <v>86</v>
      </c>
      <c r="O92" s="26"/>
    </row>
    <row r="93" spans="1:15" ht="34.5" customHeight="1">
      <c r="A93" s="65"/>
      <c r="B93" s="58"/>
      <c r="C93" s="58"/>
      <c r="D93" s="58"/>
      <c r="E93" s="58"/>
      <c r="F93" s="6" t="s">
        <v>432</v>
      </c>
      <c r="G93" s="56"/>
      <c r="H93" s="53"/>
      <c r="I93" s="16">
        <f>J93+K93+L93+M93</f>
        <v>74882.8</v>
      </c>
      <c r="J93" s="16">
        <v>4164.2</v>
      </c>
      <c r="K93" s="16">
        <v>8263</v>
      </c>
      <c r="L93" s="16">
        <v>12098.3</v>
      </c>
      <c r="M93" s="16">
        <v>50357.3</v>
      </c>
      <c r="N93" s="58"/>
      <c r="O93" s="26"/>
    </row>
    <row r="94" spans="1:15" ht="42" customHeight="1">
      <c r="A94" s="65"/>
      <c r="B94" s="58"/>
      <c r="C94" s="58"/>
      <c r="D94" s="58"/>
      <c r="E94" s="58"/>
      <c r="F94" s="6" t="s">
        <v>426</v>
      </c>
      <c r="G94" s="63"/>
      <c r="H94" s="54"/>
      <c r="I94" s="16">
        <f>I92-I93</f>
        <v>-26029.100000000006</v>
      </c>
      <c r="J94" s="16">
        <f>J92-J93</f>
        <v>1.6999999999998181</v>
      </c>
      <c r="K94" s="16">
        <f>K92-K93</f>
        <v>9224.7999999999993</v>
      </c>
      <c r="L94" s="16">
        <f>L92-L93</f>
        <v>101.70000000000073</v>
      </c>
      <c r="M94" s="16">
        <f>M92-M93</f>
        <v>-35357.300000000003</v>
      </c>
      <c r="N94" s="58"/>
      <c r="O94" s="28"/>
    </row>
    <row r="95" spans="1:15" ht="39" customHeight="1">
      <c r="A95" s="65"/>
      <c r="B95" s="58" t="s">
        <v>88</v>
      </c>
      <c r="C95" s="58" t="s">
        <v>323</v>
      </c>
      <c r="D95" s="58" t="s">
        <v>324</v>
      </c>
      <c r="E95" s="58" t="s">
        <v>22</v>
      </c>
      <c r="F95" s="6" t="s">
        <v>433</v>
      </c>
      <c r="G95" s="61" t="s">
        <v>23</v>
      </c>
      <c r="H95" s="62">
        <v>98.4</v>
      </c>
      <c r="I95" s="16">
        <f>J95+K95+L95+M95</f>
        <v>2903.8</v>
      </c>
      <c r="J95" s="16">
        <v>0</v>
      </c>
      <c r="K95" s="16">
        <v>572.4</v>
      </c>
      <c r="L95" s="16">
        <v>2331.4</v>
      </c>
      <c r="M95" s="16">
        <v>0</v>
      </c>
      <c r="N95" s="58" t="s">
        <v>269</v>
      </c>
      <c r="O95" s="26"/>
    </row>
    <row r="96" spans="1:15" ht="29.25" customHeight="1">
      <c r="A96" s="65"/>
      <c r="B96" s="58"/>
      <c r="C96" s="58"/>
      <c r="D96" s="58"/>
      <c r="E96" s="58"/>
      <c r="F96" s="6" t="s">
        <v>432</v>
      </c>
      <c r="G96" s="56"/>
      <c r="H96" s="53"/>
      <c r="I96" s="16">
        <f>J96+K96+L96+M96</f>
        <v>2730.1</v>
      </c>
      <c r="J96" s="16">
        <v>0</v>
      </c>
      <c r="K96" s="16">
        <v>398.7</v>
      </c>
      <c r="L96" s="16">
        <v>2331.4</v>
      </c>
      <c r="M96" s="16">
        <v>0</v>
      </c>
      <c r="N96" s="58"/>
      <c r="O96" s="26"/>
    </row>
    <row r="97" spans="1:15" ht="36" customHeight="1">
      <c r="A97" s="65"/>
      <c r="B97" s="58"/>
      <c r="C97" s="58"/>
      <c r="D97" s="58"/>
      <c r="E97" s="58"/>
      <c r="F97" s="6" t="s">
        <v>426</v>
      </c>
      <c r="G97" s="63"/>
      <c r="H97" s="54"/>
      <c r="I97" s="16">
        <f>I95-I96</f>
        <v>173.70000000000027</v>
      </c>
      <c r="J97" s="16">
        <f>J95-J96</f>
        <v>0</v>
      </c>
      <c r="K97" s="16">
        <f>K95-K96</f>
        <v>173.7</v>
      </c>
      <c r="L97" s="16">
        <f>L95-L96</f>
        <v>0</v>
      </c>
      <c r="M97" s="16">
        <f>M95-M96</f>
        <v>0</v>
      </c>
      <c r="N97" s="58"/>
      <c r="O97" s="28"/>
    </row>
    <row r="98" spans="1:15" ht="37.5" customHeight="1">
      <c r="A98" s="65"/>
      <c r="B98" s="58" t="s">
        <v>89</v>
      </c>
      <c r="C98" s="58" t="s">
        <v>325</v>
      </c>
      <c r="D98" s="58" t="s">
        <v>326</v>
      </c>
      <c r="E98" s="58" t="s">
        <v>22</v>
      </c>
      <c r="F98" s="6" t="s">
        <v>433</v>
      </c>
      <c r="G98" s="61" t="s">
        <v>23</v>
      </c>
      <c r="H98" s="62">
        <v>78</v>
      </c>
      <c r="I98" s="16">
        <f>J98+K98+L98+M98</f>
        <v>39424.5</v>
      </c>
      <c r="J98" s="16">
        <v>5007.8999999999996</v>
      </c>
      <c r="K98" s="16">
        <v>34416.6</v>
      </c>
      <c r="L98" s="16">
        <v>0</v>
      </c>
      <c r="M98" s="16">
        <v>0</v>
      </c>
      <c r="N98" s="58"/>
    </row>
    <row r="99" spans="1:15" ht="30" customHeight="1">
      <c r="A99" s="65"/>
      <c r="B99" s="58"/>
      <c r="C99" s="58"/>
      <c r="D99" s="58"/>
      <c r="E99" s="58"/>
      <c r="F99" s="6" t="s">
        <v>432</v>
      </c>
      <c r="G99" s="56"/>
      <c r="H99" s="53"/>
      <c r="I99" s="16">
        <f>J99+K99+L99+M99</f>
        <v>30757.300000000003</v>
      </c>
      <c r="J99" s="16">
        <v>5007.8999999999996</v>
      </c>
      <c r="K99" s="16">
        <v>25749.4</v>
      </c>
      <c r="L99" s="16">
        <v>0</v>
      </c>
      <c r="M99" s="16">
        <v>0</v>
      </c>
      <c r="N99" s="58"/>
      <c r="O99" s="26"/>
    </row>
    <row r="100" spans="1:15" ht="35.25" customHeight="1">
      <c r="A100" s="65"/>
      <c r="B100" s="58"/>
      <c r="C100" s="58"/>
      <c r="D100" s="58"/>
      <c r="E100" s="58"/>
      <c r="F100" s="6" t="s">
        <v>426</v>
      </c>
      <c r="G100" s="63"/>
      <c r="H100" s="54"/>
      <c r="I100" s="16">
        <f>I98-I99</f>
        <v>8667.1999999999971</v>
      </c>
      <c r="J100" s="16">
        <f>J98-J99</f>
        <v>0</v>
      </c>
      <c r="K100" s="16">
        <f>K98-K99</f>
        <v>8667.1999999999971</v>
      </c>
      <c r="L100" s="16">
        <f>L98-L99</f>
        <v>0</v>
      </c>
      <c r="M100" s="16">
        <f>M98-M99</f>
        <v>0</v>
      </c>
      <c r="N100" s="58"/>
    </row>
    <row r="101" spans="1:15" ht="34.5" customHeight="1">
      <c r="A101" s="65"/>
      <c r="B101" s="58" t="s">
        <v>90</v>
      </c>
      <c r="C101" s="58" t="s">
        <v>327</v>
      </c>
      <c r="D101" s="58" t="s">
        <v>328</v>
      </c>
      <c r="E101" s="58" t="s">
        <v>270</v>
      </c>
      <c r="F101" s="6" t="s">
        <v>433</v>
      </c>
      <c r="G101" s="61" t="s">
        <v>54</v>
      </c>
      <c r="H101" s="62">
        <v>3</v>
      </c>
      <c r="I101" s="16">
        <f>J101+K101+L101+M101</f>
        <v>2900</v>
      </c>
      <c r="J101" s="16">
        <v>0</v>
      </c>
      <c r="K101" s="16">
        <v>0</v>
      </c>
      <c r="L101" s="16">
        <v>2900</v>
      </c>
      <c r="M101" s="16">
        <v>0</v>
      </c>
      <c r="N101" s="58" t="s">
        <v>91</v>
      </c>
    </row>
    <row r="102" spans="1:15" ht="38.25" customHeight="1">
      <c r="A102" s="65"/>
      <c r="B102" s="58"/>
      <c r="C102" s="58"/>
      <c r="D102" s="58"/>
      <c r="E102" s="58"/>
      <c r="F102" s="6" t="s">
        <v>432</v>
      </c>
      <c r="G102" s="56"/>
      <c r="H102" s="53"/>
      <c r="I102" s="16">
        <f>J102+K102+L102+M102</f>
        <v>1900</v>
      </c>
      <c r="J102" s="16">
        <v>0</v>
      </c>
      <c r="K102" s="16">
        <v>0</v>
      </c>
      <c r="L102" s="16">
        <v>1900</v>
      </c>
      <c r="M102" s="16">
        <v>0</v>
      </c>
      <c r="N102" s="58"/>
      <c r="O102" s="12"/>
    </row>
    <row r="103" spans="1:15" ht="72" customHeight="1">
      <c r="A103" s="65"/>
      <c r="B103" s="58"/>
      <c r="C103" s="58"/>
      <c r="D103" s="58"/>
      <c r="E103" s="58"/>
      <c r="F103" s="6" t="s">
        <v>426</v>
      </c>
      <c r="G103" s="63"/>
      <c r="H103" s="54"/>
      <c r="I103" s="16">
        <f>I101-I102</f>
        <v>1000</v>
      </c>
      <c r="J103" s="16">
        <f>J101-J102</f>
        <v>0</v>
      </c>
      <c r="K103" s="16">
        <f>K101-K102</f>
        <v>0</v>
      </c>
      <c r="L103" s="16">
        <f>L101-L102</f>
        <v>1000</v>
      </c>
      <c r="M103" s="16">
        <f>M101-M102</f>
        <v>0</v>
      </c>
      <c r="N103" s="58"/>
    </row>
    <row r="104" spans="1:15" ht="35.25" customHeight="1">
      <c r="A104" s="65"/>
      <c r="B104" s="57" t="s">
        <v>5</v>
      </c>
      <c r="C104" s="57" t="s">
        <v>331</v>
      </c>
      <c r="D104" s="67" t="s">
        <v>278</v>
      </c>
      <c r="E104" s="46"/>
      <c r="F104" s="9" t="s">
        <v>433</v>
      </c>
      <c r="G104" s="67"/>
      <c r="H104" s="46"/>
      <c r="I104" s="21">
        <f>J104+K104+L104+M104</f>
        <v>60898.799999999996</v>
      </c>
      <c r="J104" s="21">
        <f>J109+J119+J125+J136</f>
        <v>0</v>
      </c>
      <c r="K104" s="21">
        <f>K109+K119+K125+K136</f>
        <v>9366.6</v>
      </c>
      <c r="L104" s="21">
        <f>L109+L119+L125+L136</f>
        <v>48532.2</v>
      </c>
      <c r="M104" s="21">
        <f>M109+M119+M125+M136</f>
        <v>3000</v>
      </c>
      <c r="N104" s="51" t="s">
        <v>284</v>
      </c>
      <c r="O104" s="26"/>
    </row>
    <row r="105" spans="1:15" ht="31.5">
      <c r="A105" s="65"/>
      <c r="B105" s="57"/>
      <c r="C105" s="57"/>
      <c r="D105" s="73"/>
      <c r="E105" s="48"/>
      <c r="F105" s="9" t="s">
        <v>432</v>
      </c>
      <c r="G105" s="70"/>
      <c r="H105" s="48"/>
      <c r="I105" s="21">
        <f>J105+K105+L105+M105</f>
        <v>57392.4</v>
      </c>
      <c r="J105" s="21">
        <f>J110+J120+J137+J126</f>
        <v>0</v>
      </c>
      <c r="K105" s="21">
        <f>K110+K120+K137+K126</f>
        <v>7665.4</v>
      </c>
      <c r="L105" s="21">
        <f>L110+L120+L137+L126</f>
        <v>47303</v>
      </c>
      <c r="M105" s="21">
        <f>M110+M120+M137+M126</f>
        <v>2424</v>
      </c>
      <c r="N105" s="89"/>
      <c r="O105" s="26"/>
    </row>
    <row r="106" spans="1:15" ht="31.5">
      <c r="A106" s="65"/>
      <c r="B106" s="57"/>
      <c r="C106" s="57"/>
      <c r="D106" s="74"/>
      <c r="E106" s="50"/>
      <c r="F106" s="9" t="s">
        <v>426</v>
      </c>
      <c r="G106" s="71"/>
      <c r="H106" s="50"/>
      <c r="I106" s="21">
        <f>I104-I105</f>
        <v>3506.3999999999942</v>
      </c>
      <c r="J106" s="21">
        <f>J104-J105</f>
        <v>0</v>
      </c>
      <c r="K106" s="21">
        <f>K104-K105</f>
        <v>1701.2000000000007</v>
      </c>
      <c r="L106" s="21">
        <f>L104-L105</f>
        <v>1229.1999999999971</v>
      </c>
      <c r="M106" s="21">
        <f>M104-M105</f>
        <v>576</v>
      </c>
      <c r="N106" s="89"/>
      <c r="O106" s="27"/>
    </row>
    <row r="107" spans="1:15" ht="79.5" customHeight="1">
      <c r="A107" s="65"/>
      <c r="B107" s="57"/>
      <c r="C107" s="57"/>
      <c r="D107" s="3" t="s">
        <v>329</v>
      </c>
      <c r="E107" s="18" t="s">
        <v>22</v>
      </c>
      <c r="F107" s="31" t="s">
        <v>2</v>
      </c>
      <c r="G107" s="31">
        <v>64.599999999999994</v>
      </c>
      <c r="H107" s="33">
        <v>49.35</v>
      </c>
      <c r="I107" s="21"/>
      <c r="J107" s="21"/>
      <c r="K107" s="21"/>
      <c r="L107" s="21"/>
      <c r="M107" s="21"/>
      <c r="N107" s="89"/>
    </row>
    <row r="108" spans="1:15" ht="81" customHeight="1">
      <c r="A108" s="65"/>
      <c r="B108" s="57"/>
      <c r="C108" s="57"/>
      <c r="D108" s="3" t="s">
        <v>330</v>
      </c>
      <c r="E108" s="3" t="s">
        <v>22</v>
      </c>
      <c r="F108" s="9" t="s">
        <v>4</v>
      </c>
      <c r="G108" s="3" t="s">
        <v>23</v>
      </c>
      <c r="H108" s="15">
        <v>97</v>
      </c>
      <c r="I108" s="21"/>
      <c r="J108" s="21"/>
      <c r="K108" s="21"/>
      <c r="L108" s="21"/>
      <c r="M108" s="21"/>
      <c r="N108" s="89"/>
    </row>
    <row r="109" spans="1:15" ht="33.75" customHeight="1">
      <c r="A109" s="65"/>
      <c r="B109" s="57" t="s">
        <v>92</v>
      </c>
      <c r="C109" s="57" t="s">
        <v>93</v>
      </c>
      <c r="D109" s="57" t="s">
        <v>333</v>
      </c>
      <c r="E109" s="57" t="s">
        <v>36</v>
      </c>
      <c r="F109" s="9" t="s">
        <v>427</v>
      </c>
      <c r="G109" s="55" t="s">
        <v>94</v>
      </c>
      <c r="H109" s="52">
        <v>162.6</v>
      </c>
      <c r="I109" s="21">
        <f>J109+K109+L109+M109</f>
        <v>19425</v>
      </c>
      <c r="J109" s="21">
        <f>J112</f>
        <v>0</v>
      </c>
      <c r="K109" s="21">
        <v>9366.6</v>
      </c>
      <c r="L109" s="21">
        <v>7058.4</v>
      </c>
      <c r="M109" s="21">
        <v>3000</v>
      </c>
      <c r="N109" s="56"/>
      <c r="O109" s="26"/>
    </row>
    <row r="110" spans="1:15" ht="31.5">
      <c r="A110" s="65"/>
      <c r="B110" s="57"/>
      <c r="C110" s="57"/>
      <c r="D110" s="57"/>
      <c r="E110" s="57"/>
      <c r="F110" s="9" t="s">
        <v>424</v>
      </c>
      <c r="G110" s="56"/>
      <c r="H110" s="53"/>
      <c r="I110" s="21">
        <f>J110+K110+L110+M110</f>
        <v>16709.599999999999</v>
      </c>
      <c r="J110" s="21">
        <v>0</v>
      </c>
      <c r="K110" s="21">
        <v>7665.4</v>
      </c>
      <c r="L110" s="21">
        <v>6620.2</v>
      </c>
      <c r="M110" s="21">
        <v>2424</v>
      </c>
      <c r="N110" s="56"/>
      <c r="O110" s="26"/>
    </row>
    <row r="111" spans="1:15" ht="31.5">
      <c r="A111" s="65"/>
      <c r="B111" s="57"/>
      <c r="C111" s="57"/>
      <c r="D111" s="57"/>
      <c r="E111" s="57"/>
      <c r="F111" s="9" t="s">
        <v>426</v>
      </c>
      <c r="G111" s="63"/>
      <c r="H111" s="54"/>
      <c r="I111" s="21">
        <f>I109-I110</f>
        <v>2715.4000000000015</v>
      </c>
      <c r="J111" s="21">
        <f>J109-J110</f>
        <v>0</v>
      </c>
      <c r="K111" s="21">
        <f>K109-K110</f>
        <v>1701.2000000000007</v>
      </c>
      <c r="L111" s="21">
        <f>L109-L110</f>
        <v>438.19999999999982</v>
      </c>
      <c r="M111" s="21">
        <f>M109-M110</f>
        <v>576</v>
      </c>
      <c r="N111" s="63"/>
      <c r="O111" s="27"/>
    </row>
    <row r="112" spans="1:15" ht="69.75" customHeight="1">
      <c r="A112" s="65"/>
      <c r="B112" s="4" t="s">
        <v>95</v>
      </c>
      <c r="C112" s="4" t="s">
        <v>335</v>
      </c>
      <c r="D112" s="4" t="s">
        <v>334</v>
      </c>
      <c r="E112" s="4" t="s">
        <v>36</v>
      </c>
      <c r="F112" s="6" t="s">
        <v>2</v>
      </c>
      <c r="G112" s="4" t="s">
        <v>97</v>
      </c>
      <c r="H112" s="20">
        <v>1764</v>
      </c>
      <c r="I112" s="16"/>
      <c r="J112" s="16"/>
      <c r="K112" s="16"/>
      <c r="L112" s="16"/>
      <c r="M112" s="16"/>
      <c r="N112" s="60" t="s">
        <v>96</v>
      </c>
    </row>
    <row r="113" spans="1:15" ht="98.25" customHeight="1">
      <c r="A113" s="65"/>
      <c r="B113" s="4" t="s">
        <v>98</v>
      </c>
      <c r="C113" s="4" t="s">
        <v>99</v>
      </c>
      <c r="D113" s="4" t="s">
        <v>336</v>
      </c>
      <c r="E113" s="4" t="s">
        <v>22</v>
      </c>
      <c r="F113" s="6" t="s">
        <v>2</v>
      </c>
      <c r="G113" s="6">
        <v>25</v>
      </c>
      <c r="H113" s="20">
        <v>25</v>
      </c>
      <c r="I113" s="4"/>
      <c r="J113" s="4"/>
      <c r="K113" s="4"/>
      <c r="L113" s="4"/>
      <c r="M113" s="4"/>
      <c r="N113" s="60"/>
    </row>
    <row r="114" spans="1:15" ht="72.75" customHeight="1">
      <c r="A114" s="65"/>
      <c r="B114" s="4" t="s">
        <v>100</v>
      </c>
      <c r="C114" s="4" t="s">
        <v>337</v>
      </c>
      <c r="D114" s="4" t="s">
        <v>338</v>
      </c>
      <c r="E114" s="4" t="s">
        <v>22</v>
      </c>
      <c r="F114" s="6" t="s">
        <v>2</v>
      </c>
      <c r="G114" s="6">
        <v>15</v>
      </c>
      <c r="H114" s="20">
        <v>15</v>
      </c>
      <c r="I114" s="4"/>
      <c r="J114" s="4"/>
      <c r="K114" s="4"/>
      <c r="L114" s="4"/>
      <c r="M114" s="4"/>
      <c r="N114" s="60"/>
    </row>
    <row r="115" spans="1:15" ht="84" customHeight="1">
      <c r="A115" s="65"/>
      <c r="B115" s="4" t="s">
        <v>101</v>
      </c>
      <c r="C115" s="4" t="s">
        <v>102</v>
      </c>
      <c r="D115" s="4" t="s">
        <v>339</v>
      </c>
      <c r="E115" s="4" t="s">
        <v>22</v>
      </c>
      <c r="F115" s="6" t="s">
        <v>2</v>
      </c>
      <c r="G115" s="4" t="s">
        <v>30</v>
      </c>
      <c r="H115" s="20">
        <v>75</v>
      </c>
      <c r="I115" s="4"/>
      <c r="J115" s="4"/>
      <c r="K115" s="4"/>
      <c r="L115" s="4"/>
      <c r="M115" s="4"/>
      <c r="N115" s="60"/>
    </row>
    <row r="116" spans="1:15" ht="81.75" customHeight="1">
      <c r="A116" s="65"/>
      <c r="B116" s="58" t="s">
        <v>103</v>
      </c>
      <c r="C116" s="58" t="s">
        <v>340</v>
      </c>
      <c r="D116" s="4" t="s">
        <v>341</v>
      </c>
      <c r="E116" s="4" t="s">
        <v>22</v>
      </c>
      <c r="F116" s="6" t="s">
        <v>2</v>
      </c>
      <c r="G116" s="4" t="s">
        <v>104</v>
      </c>
      <c r="H116" s="20">
        <v>60</v>
      </c>
      <c r="I116" s="4"/>
      <c r="J116" s="4"/>
      <c r="K116" s="4"/>
      <c r="L116" s="4"/>
      <c r="M116" s="4"/>
      <c r="N116" s="60"/>
    </row>
    <row r="117" spans="1:15" ht="176.25" customHeight="1">
      <c r="A117" s="65"/>
      <c r="B117" s="58"/>
      <c r="C117" s="58"/>
      <c r="D117" s="4" t="s">
        <v>342</v>
      </c>
      <c r="E117" s="4" t="s">
        <v>22</v>
      </c>
      <c r="F117" s="6" t="s">
        <v>2</v>
      </c>
      <c r="G117" s="4" t="s">
        <v>105</v>
      </c>
      <c r="H117" s="20">
        <v>70</v>
      </c>
      <c r="I117" s="4"/>
      <c r="J117" s="4"/>
      <c r="K117" s="4"/>
      <c r="L117" s="4"/>
      <c r="M117" s="4"/>
      <c r="N117" s="60"/>
    </row>
    <row r="118" spans="1:15" ht="246" customHeight="1">
      <c r="A118" s="65"/>
      <c r="B118" s="58"/>
      <c r="C118" s="58"/>
      <c r="D118" s="4" t="s">
        <v>343</v>
      </c>
      <c r="E118" s="4" t="s">
        <v>22</v>
      </c>
      <c r="F118" s="6" t="s">
        <v>2</v>
      </c>
      <c r="G118" s="4" t="s">
        <v>105</v>
      </c>
      <c r="H118" s="20">
        <v>70</v>
      </c>
      <c r="I118" s="4"/>
      <c r="J118" s="4"/>
      <c r="K118" s="4"/>
      <c r="L118" s="4"/>
      <c r="M118" s="4"/>
      <c r="N118" s="60"/>
    </row>
    <row r="119" spans="1:15" ht="37.5" customHeight="1">
      <c r="A119" s="65"/>
      <c r="B119" s="57" t="s">
        <v>272</v>
      </c>
      <c r="C119" s="57" t="s">
        <v>271</v>
      </c>
      <c r="D119" s="57" t="s">
        <v>344</v>
      </c>
      <c r="E119" s="57" t="s">
        <v>22</v>
      </c>
      <c r="F119" s="9" t="s">
        <v>433</v>
      </c>
      <c r="G119" s="55" t="s">
        <v>106</v>
      </c>
      <c r="H119" s="52">
        <v>90</v>
      </c>
      <c r="I119" s="21">
        <f>J119+K119+L119+M119</f>
        <v>17980.8</v>
      </c>
      <c r="J119" s="21">
        <v>0</v>
      </c>
      <c r="K119" s="21">
        <v>0</v>
      </c>
      <c r="L119" s="21">
        <v>17980.8</v>
      </c>
      <c r="M119" s="21">
        <v>0</v>
      </c>
      <c r="N119" s="57" t="s">
        <v>284</v>
      </c>
    </row>
    <row r="120" spans="1:15" ht="33" customHeight="1">
      <c r="A120" s="65"/>
      <c r="B120" s="57"/>
      <c r="C120" s="57"/>
      <c r="D120" s="57"/>
      <c r="E120" s="57"/>
      <c r="F120" s="9" t="s">
        <v>432</v>
      </c>
      <c r="G120" s="56"/>
      <c r="H120" s="53"/>
      <c r="I120" s="21">
        <f>J120+K120+L120+M120</f>
        <v>17590.099999999999</v>
      </c>
      <c r="J120" s="21">
        <v>0</v>
      </c>
      <c r="K120" s="21">
        <v>0</v>
      </c>
      <c r="L120" s="21">
        <v>17590.099999999999</v>
      </c>
      <c r="M120" s="21">
        <v>0</v>
      </c>
      <c r="N120" s="57"/>
      <c r="O120" s="26"/>
    </row>
    <row r="121" spans="1:15" ht="33.75" customHeight="1">
      <c r="A121" s="65"/>
      <c r="B121" s="57"/>
      <c r="C121" s="57"/>
      <c r="D121" s="57"/>
      <c r="E121" s="57"/>
      <c r="F121" s="9" t="s">
        <v>426</v>
      </c>
      <c r="G121" s="63"/>
      <c r="H121" s="54"/>
      <c r="I121" s="21">
        <f>I119-I120</f>
        <v>390.70000000000073</v>
      </c>
      <c r="J121" s="21">
        <f>J119-J120</f>
        <v>0</v>
      </c>
      <c r="K121" s="21">
        <f>K119-K120</f>
        <v>0</v>
      </c>
      <c r="L121" s="21">
        <f>L119-L120</f>
        <v>390.70000000000073</v>
      </c>
      <c r="M121" s="21">
        <f>M119-M120</f>
        <v>0</v>
      </c>
      <c r="N121" s="57"/>
    </row>
    <row r="122" spans="1:15" ht="52.5" customHeight="1">
      <c r="A122" s="65"/>
      <c r="B122" s="58" t="s">
        <v>107</v>
      </c>
      <c r="C122" s="58" t="s">
        <v>108</v>
      </c>
      <c r="D122" s="4" t="s">
        <v>345</v>
      </c>
      <c r="E122" s="4" t="s">
        <v>22</v>
      </c>
      <c r="F122" s="6" t="s">
        <v>2</v>
      </c>
      <c r="G122" s="4" t="s">
        <v>23</v>
      </c>
      <c r="H122" s="20">
        <v>95</v>
      </c>
      <c r="I122" s="16"/>
      <c r="J122" s="16"/>
      <c r="K122" s="16"/>
      <c r="L122" s="16"/>
      <c r="M122" s="16"/>
      <c r="N122" s="58" t="s">
        <v>273</v>
      </c>
    </row>
    <row r="123" spans="1:15" ht="41.25" customHeight="1">
      <c r="A123" s="65"/>
      <c r="B123" s="58"/>
      <c r="C123" s="58"/>
      <c r="D123" s="4" t="s">
        <v>346</v>
      </c>
      <c r="E123" s="4" t="s">
        <v>36</v>
      </c>
      <c r="F123" s="6" t="s">
        <v>2</v>
      </c>
      <c r="G123" s="4" t="s">
        <v>109</v>
      </c>
      <c r="H123" s="20">
        <v>3</v>
      </c>
      <c r="I123" s="16"/>
      <c r="J123" s="16"/>
      <c r="K123" s="16"/>
      <c r="L123" s="16"/>
      <c r="M123" s="16"/>
      <c r="N123" s="58"/>
    </row>
    <row r="124" spans="1:15" ht="55.5" customHeight="1">
      <c r="A124" s="65"/>
      <c r="B124" s="4" t="s">
        <v>110</v>
      </c>
      <c r="C124" s="4" t="s">
        <v>111</v>
      </c>
      <c r="D124" s="4" t="s">
        <v>347</v>
      </c>
      <c r="E124" s="4" t="s">
        <v>112</v>
      </c>
      <c r="F124" s="6" t="s">
        <v>2</v>
      </c>
      <c r="G124" s="4" t="s">
        <v>113</v>
      </c>
      <c r="H124" s="20">
        <v>138</v>
      </c>
      <c r="I124" s="16"/>
      <c r="J124" s="16"/>
      <c r="K124" s="16"/>
      <c r="L124" s="16"/>
      <c r="M124" s="16"/>
      <c r="N124" s="58"/>
    </row>
    <row r="125" spans="1:15" ht="31.5">
      <c r="A125" s="65"/>
      <c r="B125" s="55" t="s">
        <v>114</v>
      </c>
      <c r="C125" s="55" t="s">
        <v>115</v>
      </c>
      <c r="D125" s="72"/>
      <c r="E125" s="46"/>
      <c r="F125" s="9" t="s">
        <v>433</v>
      </c>
      <c r="G125" s="72"/>
      <c r="H125" s="46"/>
      <c r="I125" s="21">
        <f>J125+K125+L125+M125</f>
        <v>963.2</v>
      </c>
      <c r="J125" s="21">
        <v>0</v>
      </c>
      <c r="K125" s="21">
        <v>0</v>
      </c>
      <c r="L125" s="21">
        <v>963.2</v>
      </c>
      <c r="M125" s="21">
        <v>0</v>
      </c>
      <c r="N125" s="55" t="s">
        <v>284</v>
      </c>
    </row>
    <row r="126" spans="1:15" ht="31.5">
      <c r="A126" s="65"/>
      <c r="B126" s="56"/>
      <c r="C126" s="56"/>
      <c r="D126" s="98"/>
      <c r="E126" s="48"/>
      <c r="F126" s="9" t="s">
        <v>432</v>
      </c>
      <c r="G126" s="98"/>
      <c r="H126" s="48"/>
      <c r="I126" s="21">
        <f>J126+K126+L126+M126</f>
        <v>962.5</v>
      </c>
      <c r="J126" s="21">
        <v>0</v>
      </c>
      <c r="K126" s="21">
        <v>0</v>
      </c>
      <c r="L126" s="21">
        <v>962.5</v>
      </c>
      <c r="M126" s="21">
        <v>0</v>
      </c>
      <c r="N126" s="56"/>
    </row>
    <row r="127" spans="1:15" ht="31.5">
      <c r="A127" s="65"/>
      <c r="B127" s="56"/>
      <c r="C127" s="56"/>
      <c r="D127" s="99"/>
      <c r="E127" s="50"/>
      <c r="F127" s="9" t="s">
        <v>426</v>
      </c>
      <c r="G127" s="99"/>
      <c r="H127" s="50"/>
      <c r="I127" s="21">
        <f>I125-I126</f>
        <v>0.70000000000004547</v>
      </c>
      <c r="J127" s="21">
        <f>J125-J126</f>
        <v>0</v>
      </c>
      <c r="K127" s="21">
        <f>K125-K126</f>
        <v>0</v>
      </c>
      <c r="L127" s="21">
        <f>L125-L126</f>
        <v>0.70000000000004547</v>
      </c>
      <c r="M127" s="21">
        <f>M125-M126</f>
        <v>0</v>
      </c>
      <c r="N127" s="56"/>
    </row>
    <row r="128" spans="1:15" ht="37.5" customHeight="1">
      <c r="A128" s="65"/>
      <c r="B128" s="56"/>
      <c r="C128" s="56"/>
      <c r="D128" s="3" t="s">
        <v>348</v>
      </c>
      <c r="E128" s="3" t="s">
        <v>116</v>
      </c>
      <c r="F128" s="9" t="s">
        <v>2</v>
      </c>
      <c r="G128" s="3" t="s">
        <v>117</v>
      </c>
      <c r="H128" s="15">
        <v>4</v>
      </c>
      <c r="I128" s="21"/>
      <c r="J128" s="21"/>
      <c r="K128" s="21"/>
      <c r="L128" s="21"/>
      <c r="M128" s="21"/>
      <c r="N128" s="56"/>
    </row>
    <row r="129" spans="1:14" ht="63" customHeight="1">
      <c r="A129" s="65"/>
      <c r="B129" s="56"/>
      <c r="C129" s="56"/>
      <c r="D129" s="3" t="s">
        <v>349</v>
      </c>
      <c r="E129" s="3" t="s">
        <v>118</v>
      </c>
      <c r="F129" s="9" t="s">
        <v>4</v>
      </c>
      <c r="G129" s="3" t="s">
        <v>119</v>
      </c>
      <c r="H129" s="15">
        <v>2</v>
      </c>
      <c r="I129" s="5"/>
      <c r="J129" s="5"/>
      <c r="K129" s="5"/>
      <c r="L129" s="5"/>
      <c r="M129" s="5"/>
      <c r="N129" s="56"/>
    </row>
    <row r="130" spans="1:14" ht="50.25" customHeight="1">
      <c r="A130" s="65"/>
      <c r="B130" s="56"/>
      <c r="C130" s="56"/>
      <c r="D130" s="3" t="s">
        <v>350</v>
      </c>
      <c r="E130" s="3" t="s">
        <v>22</v>
      </c>
      <c r="F130" s="9" t="s">
        <v>2</v>
      </c>
      <c r="G130" s="3" t="s">
        <v>104</v>
      </c>
      <c r="H130" s="15">
        <v>63</v>
      </c>
      <c r="I130" s="3"/>
      <c r="J130" s="3"/>
      <c r="K130" s="3"/>
      <c r="L130" s="3"/>
      <c r="M130" s="3"/>
      <c r="N130" s="56"/>
    </row>
    <row r="131" spans="1:14" ht="63" customHeight="1">
      <c r="A131" s="65"/>
      <c r="B131" s="58" t="s">
        <v>120</v>
      </c>
      <c r="C131" s="58" t="s">
        <v>351</v>
      </c>
      <c r="D131" s="4" t="s">
        <v>352</v>
      </c>
      <c r="E131" s="4" t="s">
        <v>122</v>
      </c>
      <c r="F131" s="6" t="s">
        <v>2</v>
      </c>
      <c r="G131" s="4" t="s">
        <v>123</v>
      </c>
      <c r="H131" s="20" t="s">
        <v>428</v>
      </c>
      <c r="I131" s="4"/>
      <c r="J131" s="4"/>
      <c r="K131" s="4"/>
      <c r="L131" s="4"/>
      <c r="M131" s="4"/>
      <c r="N131" s="58" t="s">
        <v>121</v>
      </c>
    </row>
    <row r="132" spans="1:14" ht="89.25" customHeight="1">
      <c r="A132" s="65"/>
      <c r="B132" s="58"/>
      <c r="C132" s="58"/>
      <c r="D132" s="4" t="s">
        <v>353</v>
      </c>
      <c r="E132" s="4" t="s">
        <v>22</v>
      </c>
      <c r="F132" s="6" t="s">
        <v>2</v>
      </c>
      <c r="G132" s="4" t="s">
        <v>124</v>
      </c>
      <c r="H132" s="20">
        <v>61</v>
      </c>
      <c r="I132" s="4"/>
      <c r="J132" s="4"/>
      <c r="K132" s="4"/>
      <c r="L132" s="4"/>
      <c r="M132" s="4"/>
      <c r="N132" s="58"/>
    </row>
    <row r="133" spans="1:14" ht="114" customHeight="1">
      <c r="A133" s="65"/>
      <c r="B133" s="58"/>
      <c r="C133" s="58"/>
      <c r="D133" s="4" t="s">
        <v>354</v>
      </c>
      <c r="E133" s="4" t="s">
        <v>122</v>
      </c>
      <c r="F133" s="6" t="s">
        <v>2</v>
      </c>
      <c r="G133" s="4" t="s">
        <v>125</v>
      </c>
      <c r="H133" s="20" t="s">
        <v>429</v>
      </c>
      <c r="I133" s="4"/>
      <c r="J133" s="4"/>
      <c r="K133" s="4"/>
      <c r="L133" s="4"/>
      <c r="M133" s="4"/>
      <c r="N133" s="58"/>
    </row>
    <row r="134" spans="1:14" ht="102" customHeight="1">
      <c r="A134" s="65"/>
      <c r="B134" s="58"/>
      <c r="C134" s="58"/>
      <c r="D134" s="4" t="s">
        <v>355</v>
      </c>
      <c r="E134" s="4" t="s">
        <v>22</v>
      </c>
      <c r="F134" s="6" t="s">
        <v>2</v>
      </c>
      <c r="G134" s="6">
        <v>100</v>
      </c>
      <c r="H134" s="20">
        <v>100</v>
      </c>
      <c r="I134" s="4"/>
      <c r="J134" s="4"/>
      <c r="K134" s="4"/>
      <c r="L134" s="4"/>
      <c r="M134" s="4"/>
      <c r="N134" s="58"/>
    </row>
    <row r="135" spans="1:14" ht="99" customHeight="1">
      <c r="A135" s="65"/>
      <c r="B135" s="4" t="s">
        <v>126</v>
      </c>
      <c r="C135" s="4" t="s">
        <v>356</v>
      </c>
      <c r="D135" s="4" t="s">
        <v>357</v>
      </c>
      <c r="E135" s="4" t="s">
        <v>22</v>
      </c>
      <c r="F135" s="6" t="s">
        <v>2</v>
      </c>
      <c r="G135" s="4" t="s">
        <v>127</v>
      </c>
      <c r="H135" s="20">
        <v>32</v>
      </c>
      <c r="I135" s="4"/>
      <c r="J135" s="4"/>
      <c r="K135" s="4"/>
      <c r="L135" s="4"/>
      <c r="M135" s="4"/>
      <c r="N135" s="58"/>
    </row>
    <row r="136" spans="1:14" ht="33" customHeight="1">
      <c r="A136" s="65"/>
      <c r="B136" s="57" t="s">
        <v>129</v>
      </c>
      <c r="C136" s="57" t="s">
        <v>295</v>
      </c>
      <c r="D136" s="57" t="s">
        <v>358</v>
      </c>
      <c r="E136" s="57" t="s">
        <v>22</v>
      </c>
      <c r="F136" s="9" t="s">
        <v>433</v>
      </c>
      <c r="G136" s="55" t="s">
        <v>23</v>
      </c>
      <c r="H136" s="52">
        <v>97</v>
      </c>
      <c r="I136" s="21">
        <f>J136+K136+L136+M136</f>
        <v>22529.8</v>
      </c>
      <c r="J136" s="21">
        <v>0</v>
      </c>
      <c r="K136" s="21">
        <v>0</v>
      </c>
      <c r="L136" s="21">
        <v>22529.8</v>
      </c>
      <c r="M136" s="21">
        <v>0</v>
      </c>
      <c r="N136" s="57" t="s">
        <v>284</v>
      </c>
    </row>
    <row r="137" spans="1:14" ht="37.5" customHeight="1">
      <c r="A137" s="65"/>
      <c r="B137" s="58"/>
      <c r="C137" s="58"/>
      <c r="D137" s="58"/>
      <c r="E137" s="58"/>
      <c r="F137" s="9" t="s">
        <v>432</v>
      </c>
      <c r="G137" s="56"/>
      <c r="H137" s="53"/>
      <c r="I137" s="21">
        <f>J137+K137+L137+M137</f>
        <v>22130.2</v>
      </c>
      <c r="J137" s="21">
        <v>0</v>
      </c>
      <c r="K137" s="21">
        <v>0</v>
      </c>
      <c r="L137" s="21">
        <v>22130.2</v>
      </c>
      <c r="M137" s="21">
        <v>0</v>
      </c>
      <c r="N137" s="57"/>
    </row>
    <row r="138" spans="1:14" ht="71.25" customHeight="1">
      <c r="A138" s="65"/>
      <c r="B138" s="58"/>
      <c r="C138" s="58"/>
      <c r="D138" s="58"/>
      <c r="E138" s="58"/>
      <c r="F138" s="9" t="s">
        <v>426</v>
      </c>
      <c r="G138" s="63"/>
      <c r="H138" s="54"/>
      <c r="I138" s="21">
        <f>I136-I137</f>
        <v>399.59999999999854</v>
      </c>
      <c r="J138" s="21">
        <f>J136-J137</f>
        <v>0</v>
      </c>
      <c r="K138" s="21">
        <f>K136-K137</f>
        <v>0</v>
      </c>
      <c r="L138" s="21">
        <f>L136-L137</f>
        <v>399.59999999999854</v>
      </c>
      <c r="M138" s="21">
        <f>M136-M137</f>
        <v>0</v>
      </c>
      <c r="N138" s="57"/>
    </row>
    <row r="139" spans="1:14" ht="54" customHeight="1">
      <c r="A139" s="65"/>
      <c r="B139" s="58" t="s">
        <v>130</v>
      </c>
      <c r="C139" s="58" t="s">
        <v>65</v>
      </c>
      <c r="D139" s="4" t="s">
        <v>296</v>
      </c>
      <c r="E139" s="4" t="s">
        <v>22</v>
      </c>
      <c r="F139" s="6" t="s">
        <v>2</v>
      </c>
      <c r="G139" s="4" t="s">
        <v>42</v>
      </c>
      <c r="H139" s="20">
        <v>97.5</v>
      </c>
      <c r="I139" s="4"/>
      <c r="J139" s="4"/>
      <c r="K139" s="4"/>
      <c r="L139" s="4"/>
      <c r="M139" s="4"/>
      <c r="N139" s="58" t="s">
        <v>274</v>
      </c>
    </row>
    <row r="140" spans="1:14" ht="105" customHeight="1">
      <c r="A140" s="65"/>
      <c r="B140" s="58"/>
      <c r="C140" s="58"/>
      <c r="D140" s="4" t="s">
        <v>297</v>
      </c>
      <c r="E140" s="4" t="s">
        <v>81</v>
      </c>
      <c r="F140" s="6" t="s">
        <v>2</v>
      </c>
      <c r="G140" s="4" t="s">
        <v>46</v>
      </c>
      <c r="H140" s="20" t="s">
        <v>46</v>
      </c>
      <c r="I140" s="4"/>
      <c r="J140" s="4"/>
      <c r="K140" s="4"/>
      <c r="L140" s="4"/>
      <c r="M140" s="4"/>
      <c r="N140" s="58"/>
    </row>
    <row r="141" spans="1:14" ht="127.5" customHeight="1">
      <c r="A141" s="65"/>
      <c r="B141" s="4" t="s">
        <v>131</v>
      </c>
      <c r="C141" s="4" t="s">
        <v>359</v>
      </c>
      <c r="D141" s="4" t="s">
        <v>360</v>
      </c>
      <c r="E141" s="4" t="s">
        <v>22</v>
      </c>
      <c r="F141" s="6" t="s">
        <v>2</v>
      </c>
      <c r="G141" s="6">
        <v>100</v>
      </c>
      <c r="H141" s="20">
        <v>100</v>
      </c>
      <c r="I141" s="4"/>
      <c r="J141" s="4"/>
      <c r="K141" s="4"/>
      <c r="L141" s="4"/>
      <c r="M141" s="4"/>
      <c r="N141" s="58"/>
    </row>
    <row r="142" spans="1:14" ht="31.5">
      <c r="A142" s="65"/>
      <c r="B142" s="57" t="s">
        <v>6</v>
      </c>
      <c r="C142" s="57" t="s">
        <v>361</v>
      </c>
      <c r="D142" s="67" t="s">
        <v>278</v>
      </c>
      <c r="E142" s="46"/>
      <c r="F142" s="9" t="s">
        <v>427</v>
      </c>
      <c r="G142" s="67"/>
      <c r="H142" s="46"/>
      <c r="I142" s="21">
        <f>J142+K142+L142+M142</f>
        <v>55448.600000000006</v>
      </c>
      <c r="J142" s="21">
        <f t="shared" ref="J142:M144" si="6">J147+J157+J165+J152</f>
        <v>0</v>
      </c>
      <c r="K142" s="21">
        <f t="shared" si="6"/>
        <v>19358.900000000001</v>
      </c>
      <c r="L142" s="21">
        <f t="shared" si="6"/>
        <v>35500.400000000001</v>
      </c>
      <c r="M142" s="21">
        <f t="shared" si="6"/>
        <v>589.29999999999995</v>
      </c>
      <c r="N142" s="57" t="s">
        <v>288</v>
      </c>
    </row>
    <row r="143" spans="1:14" ht="31.5">
      <c r="A143" s="65"/>
      <c r="B143" s="57"/>
      <c r="C143" s="57"/>
      <c r="D143" s="70"/>
      <c r="E143" s="48"/>
      <c r="F143" s="9" t="s">
        <v>424</v>
      </c>
      <c r="G143" s="98"/>
      <c r="H143" s="48"/>
      <c r="I143" s="21">
        <f>J143+K143+L143+M143</f>
        <v>55086.9</v>
      </c>
      <c r="J143" s="21">
        <f t="shared" si="6"/>
        <v>0</v>
      </c>
      <c r="K143" s="21">
        <f t="shared" si="6"/>
        <v>19358.900000000001</v>
      </c>
      <c r="L143" s="21">
        <f t="shared" si="6"/>
        <v>35138.699999999997</v>
      </c>
      <c r="M143" s="21">
        <f t="shared" si="6"/>
        <v>589.29999999999995</v>
      </c>
      <c r="N143" s="57"/>
    </row>
    <row r="144" spans="1:14" ht="31.5">
      <c r="A144" s="65"/>
      <c r="B144" s="57"/>
      <c r="C144" s="57"/>
      <c r="D144" s="71"/>
      <c r="E144" s="50"/>
      <c r="F144" s="9" t="s">
        <v>426</v>
      </c>
      <c r="G144" s="99"/>
      <c r="H144" s="50"/>
      <c r="I144" s="21">
        <f>J144+K144+L144+M144</f>
        <v>361.70000000000164</v>
      </c>
      <c r="J144" s="21">
        <f t="shared" si="6"/>
        <v>0</v>
      </c>
      <c r="K144" s="21">
        <f t="shared" si="6"/>
        <v>0</v>
      </c>
      <c r="L144" s="21">
        <f t="shared" si="6"/>
        <v>361.70000000000164</v>
      </c>
      <c r="M144" s="21">
        <f t="shared" si="6"/>
        <v>0</v>
      </c>
      <c r="N144" s="57"/>
    </row>
    <row r="145" spans="1:14" ht="70.5" customHeight="1">
      <c r="A145" s="65"/>
      <c r="B145" s="57"/>
      <c r="C145" s="57"/>
      <c r="D145" s="3" t="s">
        <v>362</v>
      </c>
      <c r="E145" s="3" t="s">
        <v>22</v>
      </c>
      <c r="F145" s="9" t="s">
        <v>2</v>
      </c>
      <c r="G145" s="3" t="s">
        <v>20</v>
      </c>
      <c r="H145" s="15"/>
      <c r="I145" s="21"/>
      <c r="J145" s="21"/>
      <c r="K145" s="21"/>
      <c r="L145" s="21"/>
      <c r="M145" s="21"/>
      <c r="N145" s="57"/>
    </row>
    <row r="146" spans="1:14" ht="90" customHeight="1">
      <c r="A146" s="65"/>
      <c r="B146" s="57"/>
      <c r="C146" s="57"/>
      <c r="D146" s="3" t="s">
        <v>330</v>
      </c>
      <c r="E146" s="3" t="s">
        <v>22</v>
      </c>
      <c r="F146" s="9" t="s">
        <v>2</v>
      </c>
      <c r="G146" s="3" t="s">
        <v>23</v>
      </c>
      <c r="H146" s="15">
        <v>99.3</v>
      </c>
      <c r="I146" s="21"/>
      <c r="J146" s="21"/>
      <c r="K146" s="21"/>
      <c r="L146" s="21"/>
      <c r="M146" s="21"/>
      <c r="N146" s="57"/>
    </row>
    <row r="147" spans="1:14" ht="35.25" customHeight="1">
      <c r="A147" s="65"/>
      <c r="B147" s="57" t="s">
        <v>132</v>
      </c>
      <c r="C147" s="57" t="s">
        <v>133</v>
      </c>
      <c r="D147" s="57" t="s">
        <v>134</v>
      </c>
      <c r="E147" s="57" t="s">
        <v>22</v>
      </c>
      <c r="F147" s="9" t="s">
        <v>433</v>
      </c>
      <c r="G147" s="109">
        <v>34</v>
      </c>
      <c r="H147" s="108">
        <v>34</v>
      </c>
      <c r="I147" s="21">
        <f>J147+K147+L147+M147</f>
        <v>505.6</v>
      </c>
      <c r="J147" s="21">
        <v>0</v>
      </c>
      <c r="K147" s="21">
        <v>0</v>
      </c>
      <c r="L147" s="21">
        <v>505.6</v>
      </c>
      <c r="M147" s="21">
        <v>0</v>
      </c>
      <c r="N147" s="57"/>
    </row>
    <row r="148" spans="1:14" ht="34.5" customHeight="1">
      <c r="A148" s="65"/>
      <c r="B148" s="58"/>
      <c r="C148" s="58"/>
      <c r="D148" s="58"/>
      <c r="E148" s="58"/>
      <c r="F148" s="9" t="s">
        <v>432</v>
      </c>
      <c r="G148" s="40"/>
      <c r="H148" s="53"/>
      <c r="I148" s="21">
        <f>J148+K148+L148+M148</f>
        <v>505.6</v>
      </c>
      <c r="J148" s="21">
        <v>0</v>
      </c>
      <c r="K148" s="21">
        <v>0</v>
      </c>
      <c r="L148" s="21">
        <v>505.6</v>
      </c>
      <c r="M148" s="21">
        <v>0</v>
      </c>
      <c r="N148" s="57"/>
    </row>
    <row r="149" spans="1:14" ht="50.25" customHeight="1">
      <c r="A149" s="65"/>
      <c r="B149" s="58"/>
      <c r="C149" s="58"/>
      <c r="D149" s="58"/>
      <c r="E149" s="58"/>
      <c r="F149" s="9" t="s">
        <v>426</v>
      </c>
      <c r="G149" s="41"/>
      <c r="H149" s="54"/>
      <c r="I149" s="21">
        <f>I147-I148</f>
        <v>0</v>
      </c>
      <c r="J149" s="21">
        <f>J147-J148</f>
        <v>0</v>
      </c>
      <c r="K149" s="21">
        <f>K147-K148</f>
        <v>0</v>
      </c>
      <c r="L149" s="21">
        <f>L147-L148</f>
        <v>0</v>
      </c>
      <c r="M149" s="21">
        <f>M147-M148</f>
        <v>0</v>
      </c>
      <c r="N149" s="57"/>
    </row>
    <row r="150" spans="1:14" ht="141.75" customHeight="1">
      <c r="A150" s="65"/>
      <c r="B150" s="4" t="s">
        <v>276</v>
      </c>
      <c r="C150" s="4" t="s">
        <v>136</v>
      </c>
      <c r="D150" s="4" t="s">
        <v>275</v>
      </c>
      <c r="E150" s="4" t="s">
        <v>36</v>
      </c>
      <c r="F150" s="6" t="s">
        <v>2</v>
      </c>
      <c r="G150" s="4" t="s">
        <v>138</v>
      </c>
      <c r="H150" s="20">
        <v>314.5</v>
      </c>
      <c r="I150" s="16"/>
      <c r="J150" s="16"/>
      <c r="K150" s="16"/>
      <c r="L150" s="16"/>
      <c r="M150" s="16"/>
      <c r="N150" s="58" t="s">
        <v>137</v>
      </c>
    </row>
    <row r="151" spans="1:14" ht="64.5" customHeight="1">
      <c r="A151" s="65"/>
      <c r="B151" s="4" t="s">
        <v>135</v>
      </c>
      <c r="C151" s="4" t="s">
        <v>139</v>
      </c>
      <c r="D151" s="4" t="s">
        <v>140</v>
      </c>
      <c r="E151" s="4" t="s">
        <v>141</v>
      </c>
      <c r="F151" s="6" t="s">
        <v>2</v>
      </c>
      <c r="G151" s="4" t="s">
        <v>277</v>
      </c>
      <c r="H151" s="34">
        <v>13520</v>
      </c>
      <c r="I151" s="16"/>
      <c r="J151" s="16"/>
      <c r="K151" s="16"/>
      <c r="L151" s="16"/>
      <c r="M151" s="16"/>
      <c r="N151" s="58"/>
    </row>
    <row r="152" spans="1:14" ht="34.5" customHeight="1">
      <c r="A152" s="65"/>
      <c r="B152" s="57" t="s">
        <v>142</v>
      </c>
      <c r="C152" s="57" t="s">
        <v>363</v>
      </c>
      <c r="D152" s="57" t="s">
        <v>364</v>
      </c>
      <c r="E152" s="57" t="s">
        <v>22</v>
      </c>
      <c r="F152" s="9" t="s">
        <v>433</v>
      </c>
      <c r="G152" s="55" t="s">
        <v>143</v>
      </c>
      <c r="H152" s="52">
        <v>82.3</v>
      </c>
      <c r="I152" s="21">
        <f>J152+K152+L152+M152</f>
        <v>24152.5</v>
      </c>
      <c r="J152" s="21">
        <v>0</v>
      </c>
      <c r="K152" s="21">
        <v>19358.900000000001</v>
      </c>
      <c r="L152" s="21">
        <v>4793.6000000000004</v>
      </c>
      <c r="M152" s="21">
        <v>0</v>
      </c>
      <c r="N152" s="57" t="s">
        <v>288</v>
      </c>
    </row>
    <row r="153" spans="1:14" ht="38.25" customHeight="1">
      <c r="A153" s="65"/>
      <c r="B153" s="58"/>
      <c r="C153" s="57"/>
      <c r="D153" s="57"/>
      <c r="E153" s="57"/>
      <c r="F153" s="9" t="s">
        <v>432</v>
      </c>
      <c r="G153" s="56"/>
      <c r="H153" s="53"/>
      <c r="I153" s="21">
        <f>J153+K153+L153+M153</f>
        <v>24127.200000000001</v>
      </c>
      <c r="J153" s="21">
        <v>0</v>
      </c>
      <c r="K153" s="21">
        <v>19358.900000000001</v>
      </c>
      <c r="L153" s="21">
        <v>4768.3</v>
      </c>
      <c r="M153" s="21">
        <v>0</v>
      </c>
      <c r="N153" s="57"/>
    </row>
    <row r="154" spans="1:14" ht="36" customHeight="1">
      <c r="A154" s="65"/>
      <c r="B154" s="58"/>
      <c r="C154" s="57"/>
      <c r="D154" s="57"/>
      <c r="E154" s="57"/>
      <c r="F154" s="9" t="s">
        <v>426</v>
      </c>
      <c r="G154" s="63"/>
      <c r="H154" s="54"/>
      <c r="I154" s="21">
        <f>I152-I153</f>
        <v>25.299999999999272</v>
      </c>
      <c r="J154" s="21">
        <f>J152-J153</f>
        <v>0</v>
      </c>
      <c r="K154" s="21">
        <f>K152-K153</f>
        <v>0</v>
      </c>
      <c r="L154" s="21">
        <f>L152-L153</f>
        <v>25.300000000000182</v>
      </c>
      <c r="M154" s="21">
        <f>M152-M153</f>
        <v>0</v>
      </c>
      <c r="N154" s="57"/>
    </row>
    <row r="155" spans="1:14" ht="117" customHeight="1">
      <c r="A155" s="65"/>
      <c r="B155" s="4" t="s">
        <v>144</v>
      </c>
      <c r="C155" s="4" t="s">
        <v>365</v>
      </c>
      <c r="D155" s="4" t="s">
        <v>366</v>
      </c>
      <c r="E155" s="4" t="s">
        <v>22</v>
      </c>
      <c r="F155" s="6" t="s">
        <v>2</v>
      </c>
      <c r="G155" s="6">
        <v>100</v>
      </c>
      <c r="H155" s="20">
        <v>177</v>
      </c>
      <c r="I155" s="16"/>
      <c r="J155" s="16"/>
      <c r="K155" s="16"/>
      <c r="L155" s="16"/>
      <c r="M155" s="16"/>
      <c r="N155" s="58" t="s">
        <v>145</v>
      </c>
    </row>
    <row r="156" spans="1:14" ht="135" customHeight="1">
      <c r="A156" s="65"/>
      <c r="B156" s="4" t="s">
        <v>146</v>
      </c>
      <c r="C156" s="4" t="s">
        <v>147</v>
      </c>
      <c r="D156" s="4" t="s">
        <v>367</v>
      </c>
      <c r="E156" s="4" t="s">
        <v>22</v>
      </c>
      <c r="F156" s="6" t="s">
        <v>2</v>
      </c>
      <c r="G156" s="6">
        <v>100</v>
      </c>
      <c r="H156" s="20">
        <v>115.3</v>
      </c>
      <c r="I156" s="16"/>
      <c r="J156" s="16"/>
      <c r="K156" s="16"/>
      <c r="L156" s="16"/>
      <c r="M156" s="16"/>
      <c r="N156" s="58"/>
    </row>
    <row r="157" spans="1:14" ht="31.5" customHeight="1">
      <c r="A157" s="65"/>
      <c r="B157" s="57" t="s">
        <v>148</v>
      </c>
      <c r="C157" s="57" t="s">
        <v>368</v>
      </c>
      <c r="D157" s="72"/>
      <c r="E157" s="46"/>
      <c r="F157" s="9" t="s">
        <v>433</v>
      </c>
      <c r="G157" s="67"/>
      <c r="H157" s="46"/>
      <c r="I157" s="21">
        <f>J157+K157+L157+M157</f>
        <v>2064.3000000000002</v>
      </c>
      <c r="J157" s="21">
        <v>0</v>
      </c>
      <c r="K157" s="21">
        <v>0</v>
      </c>
      <c r="L157" s="21">
        <v>1475</v>
      </c>
      <c r="M157" s="21">
        <v>589.29999999999995</v>
      </c>
      <c r="N157" s="57" t="s">
        <v>288</v>
      </c>
    </row>
    <row r="158" spans="1:14" ht="31.5">
      <c r="A158" s="65"/>
      <c r="B158" s="58"/>
      <c r="C158" s="58"/>
      <c r="D158" s="73"/>
      <c r="E158" s="48"/>
      <c r="F158" s="9" t="s">
        <v>432</v>
      </c>
      <c r="G158" s="70"/>
      <c r="H158" s="48"/>
      <c r="I158" s="21">
        <f>J158+K158+L158+M158</f>
        <v>2064.3000000000002</v>
      </c>
      <c r="J158" s="21">
        <v>0</v>
      </c>
      <c r="K158" s="21">
        <v>0</v>
      </c>
      <c r="L158" s="21">
        <v>1475</v>
      </c>
      <c r="M158" s="21">
        <v>589.29999999999995</v>
      </c>
      <c r="N158" s="58"/>
    </row>
    <row r="159" spans="1:14" ht="31.5">
      <c r="A159" s="65"/>
      <c r="B159" s="58"/>
      <c r="C159" s="58"/>
      <c r="D159" s="74"/>
      <c r="E159" s="50"/>
      <c r="F159" s="9" t="s">
        <v>426</v>
      </c>
      <c r="G159" s="71"/>
      <c r="H159" s="50"/>
      <c r="I159" s="21">
        <f>I157-I158</f>
        <v>0</v>
      </c>
      <c r="J159" s="21">
        <f>J157-J158</f>
        <v>0</v>
      </c>
      <c r="K159" s="21">
        <f>K157-K158</f>
        <v>0</v>
      </c>
      <c r="L159" s="21">
        <f>L157-L158</f>
        <v>0</v>
      </c>
      <c r="M159" s="21">
        <f>M157-M158</f>
        <v>0</v>
      </c>
      <c r="N159" s="58"/>
    </row>
    <row r="160" spans="1:14" ht="96.75" customHeight="1">
      <c r="A160" s="65"/>
      <c r="B160" s="58"/>
      <c r="C160" s="58"/>
      <c r="D160" s="3" t="s">
        <v>369</v>
      </c>
      <c r="E160" s="3" t="s">
        <v>22</v>
      </c>
      <c r="F160" s="9" t="s">
        <v>2</v>
      </c>
      <c r="G160" s="3" t="s">
        <v>149</v>
      </c>
      <c r="H160" s="15">
        <v>94.2</v>
      </c>
      <c r="I160" s="21"/>
      <c r="J160" s="21"/>
      <c r="K160" s="21"/>
      <c r="L160" s="21"/>
      <c r="M160" s="21"/>
      <c r="N160" s="58"/>
    </row>
    <row r="161" spans="1:14" ht="62.25" customHeight="1">
      <c r="A161" s="65"/>
      <c r="B161" s="58"/>
      <c r="C161" s="58"/>
      <c r="D161" s="3" t="s">
        <v>370</v>
      </c>
      <c r="E161" s="3" t="s">
        <v>122</v>
      </c>
      <c r="F161" s="9" t="s">
        <v>2</v>
      </c>
      <c r="G161" s="3" t="s">
        <v>430</v>
      </c>
      <c r="H161" s="15">
        <v>9696</v>
      </c>
      <c r="I161" s="21"/>
      <c r="J161" s="21"/>
      <c r="K161" s="21"/>
      <c r="L161" s="21"/>
      <c r="M161" s="21"/>
      <c r="N161" s="58"/>
    </row>
    <row r="162" spans="1:14" ht="78" customHeight="1">
      <c r="A162" s="65"/>
      <c r="B162" s="58" t="s">
        <v>150</v>
      </c>
      <c r="C162" s="58" t="s">
        <v>371</v>
      </c>
      <c r="D162" s="4" t="s">
        <v>372</v>
      </c>
      <c r="E162" s="4" t="s">
        <v>22</v>
      </c>
      <c r="F162" s="6" t="s">
        <v>2</v>
      </c>
      <c r="G162" s="4" t="s">
        <v>106</v>
      </c>
      <c r="H162" s="20">
        <v>108.5</v>
      </c>
      <c r="I162" s="16"/>
      <c r="J162" s="16"/>
      <c r="K162" s="16"/>
      <c r="L162" s="16"/>
      <c r="M162" s="16"/>
      <c r="N162" s="58" t="s">
        <v>151</v>
      </c>
    </row>
    <row r="163" spans="1:14" ht="81.75" customHeight="1">
      <c r="A163" s="65"/>
      <c r="B163" s="58"/>
      <c r="C163" s="58"/>
      <c r="D163" s="4" t="s">
        <v>373</v>
      </c>
      <c r="E163" s="4" t="s">
        <v>22</v>
      </c>
      <c r="F163" s="6" t="s">
        <v>2</v>
      </c>
      <c r="G163" s="4" t="s">
        <v>439</v>
      </c>
      <c r="H163" s="20">
        <v>70.099999999999994</v>
      </c>
      <c r="I163" s="16"/>
      <c r="J163" s="16"/>
      <c r="K163" s="16"/>
      <c r="L163" s="16"/>
      <c r="M163" s="16"/>
      <c r="N163" s="58"/>
    </row>
    <row r="164" spans="1:14" ht="81.75" customHeight="1">
      <c r="A164" s="65"/>
      <c r="B164" s="4" t="s">
        <v>152</v>
      </c>
      <c r="C164" s="4" t="s">
        <v>374</v>
      </c>
      <c r="D164" s="4" t="s">
        <v>375</v>
      </c>
      <c r="E164" s="4" t="s">
        <v>22</v>
      </c>
      <c r="F164" s="6" t="s">
        <v>2</v>
      </c>
      <c r="G164" s="4" t="s">
        <v>440</v>
      </c>
      <c r="H164" s="20">
        <v>33.200000000000003</v>
      </c>
      <c r="I164" s="16"/>
      <c r="J164" s="16"/>
      <c r="K164" s="16"/>
      <c r="L164" s="16"/>
      <c r="M164" s="16"/>
      <c r="N164" s="58"/>
    </row>
    <row r="165" spans="1:14" ht="31.5" customHeight="1">
      <c r="A165" s="65"/>
      <c r="B165" s="55" t="s">
        <v>153</v>
      </c>
      <c r="C165" s="55" t="s">
        <v>295</v>
      </c>
      <c r="D165" s="57" t="s">
        <v>358</v>
      </c>
      <c r="E165" s="57" t="s">
        <v>22</v>
      </c>
      <c r="F165" s="9" t="s">
        <v>433</v>
      </c>
      <c r="G165" s="55" t="s">
        <v>23</v>
      </c>
      <c r="H165" s="52">
        <v>99.3</v>
      </c>
      <c r="I165" s="21">
        <f>J165+K165+L165+M165</f>
        <v>28726.2</v>
      </c>
      <c r="J165" s="21">
        <v>0</v>
      </c>
      <c r="K165" s="21">
        <v>0</v>
      </c>
      <c r="L165" s="21">
        <v>28726.2</v>
      </c>
      <c r="M165" s="21">
        <v>0</v>
      </c>
      <c r="N165" s="55" t="s">
        <v>288</v>
      </c>
    </row>
    <row r="166" spans="1:14" ht="31.5" customHeight="1">
      <c r="A166" s="65"/>
      <c r="B166" s="56"/>
      <c r="C166" s="56"/>
      <c r="D166" s="57"/>
      <c r="E166" s="57"/>
      <c r="F166" s="9" t="s">
        <v>432</v>
      </c>
      <c r="G166" s="56"/>
      <c r="H166" s="53"/>
      <c r="I166" s="21">
        <f>J166+K166+L166+M166</f>
        <v>28389.8</v>
      </c>
      <c r="J166" s="21">
        <v>0</v>
      </c>
      <c r="K166" s="21">
        <v>0</v>
      </c>
      <c r="L166" s="21">
        <v>28389.8</v>
      </c>
      <c r="M166" s="21">
        <v>0</v>
      </c>
      <c r="N166" s="56"/>
    </row>
    <row r="167" spans="1:14" ht="33" customHeight="1">
      <c r="A167" s="65"/>
      <c r="B167" s="63"/>
      <c r="C167" s="63"/>
      <c r="D167" s="57"/>
      <c r="E167" s="57"/>
      <c r="F167" s="9" t="s">
        <v>426</v>
      </c>
      <c r="G167" s="63"/>
      <c r="H167" s="54"/>
      <c r="I167" s="21">
        <f>I165-I166</f>
        <v>336.40000000000146</v>
      </c>
      <c r="J167" s="21">
        <f>J165-J166</f>
        <v>0</v>
      </c>
      <c r="K167" s="21">
        <f>K165-K166</f>
        <v>0</v>
      </c>
      <c r="L167" s="21">
        <f>L165-L166</f>
        <v>336.40000000000146</v>
      </c>
      <c r="M167" s="21">
        <f>M165-M166</f>
        <v>0</v>
      </c>
      <c r="N167" s="63"/>
    </row>
    <row r="168" spans="1:14" ht="55.5" customHeight="1">
      <c r="A168" s="65"/>
      <c r="B168" s="58" t="s">
        <v>154</v>
      </c>
      <c r="C168" s="58" t="s">
        <v>65</v>
      </c>
      <c r="D168" s="4" t="s">
        <v>296</v>
      </c>
      <c r="E168" s="4" t="s">
        <v>22</v>
      </c>
      <c r="F168" s="6" t="s">
        <v>2</v>
      </c>
      <c r="G168" s="4" t="s">
        <v>23</v>
      </c>
      <c r="H168" s="20">
        <v>99</v>
      </c>
      <c r="I168" s="16"/>
      <c r="J168" s="16"/>
      <c r="K168" s="16"/>
      <c r="L168" s="16"/>
      <c r="M168" s="16"/>
      <c r="N168" s="58" t="s">
        <v>289</v>
      </c>
    </row>
    <row r="169" spans="1:14" ht="96" customHeight="1">
      <c r="A169" s="65"/>
      <c r="B169" s="58"/>
      <c r="C169" s="58"/>
      <c r="D169" s="4" t="s">
        <v>297</v>
      </c>
      <c r="E169" s="4" t="s">
        <v>81</v>
      </c>
      <c r="F169" s="6" t="s">
        <v>2</v>
      </c>
      <c r="G169" s="4" t="s">
        <v>46</v>
      </c>
      <c r="H169" s="20" t="s">
        <v>46</v>
      </c>
      <c r="I169" s="16"/>
      <c r="J169" s="16"/>
      <c r="K169" s="16"/>
      <c r="L169" s="16"/>
      <c r="M169" s="16"/>
      <c r="N169" s="58"/>
    </row>
    <row r="170" spans="1:14" ht="143.25" customHeight="1">
      <c r="A170" s="65"/>
      <c r="B170" s="4" t="s">
        <v>155</v>
      </c>
      <c r="C170" s="4" t="s">
        <v>359</v>
      </c>
      <c r="D170" s="4" t="s">
        <v>360</v>
      </c>
      <c r="E170" s="4" t="s">
        <v>22</v>
      </c>
      <c r="F170" s="6" t="s">
        <v>2</v>
      </c>
      <c r="G170" s="6">
        <v>100</v>
      </c>
      <c r="H170" s="20">
        <v>100</v>
      </c>
      <c r="I170" s="4"/>
      <c r="J170" s="4"/>
      <c r="K170" s="4"/>
      <c r="L170" s="4"/>
      <c r="M170" s="4"/>
      <c r="N170" s="58"/>
    </row>
    <row r="171" spans="1:14" ht="31.5">
      <c r="A171" s="65"/>
      <c r="B171" s="57" t="s">
        <v>7</v>
      </c>
      <c r="C171" s="57" t="s">
        <v>376</v>
      </c>
      <c r="D171" s="67" t="s">
        <v>278</v>
      </c>
      <c r="E171" s="46"/>
      <c r="F171" s="9" t="s">
        <v>433</v>
      </c>
      <c r="G171" s="67"/>
      <c r="H171" s="46"/>
      <c r="I171" s="21">
        <f>J171+K171+L171+M171</f>
        <v>1143266.7000000002</v>
      </c>
      <c r="J171" s="21">
        <f t="shared" ref="J171:M172" si="7">J176+J185+J214+J233+J224+J227</f>
        <v>185206.39999999999</v>
      </c>
      <c r="K171" s="21">
        <f t="shared" si="7"/>
        <v>357827.8</v>
      </c>
      <c r="L171" s="21">
        <f t="shared" si="7"/>
        <v>592326.40000000002</v>
      </c>
      <c r="M171" s="21">
        <f t="shared" si="7"/>
        <v>7906.1</v>
      </c>
      <c r="N171" s="57" t="s">
        <v>287</v>
      </c>
    </row>
    <row r="172" spans="1:14" ht="31.5">
      <c r="A172" s="65"/>
      <c r="B172" s="57"/>
      <c r="C172" s="57"/>
      <c r="D172" s="70"/>
      <c r="E172" s="48"/>
      <c r="F172" s="9" t="s">
        <v>432</v>
      </c>
      <c r="G172" s="70"/>
      <c r="H172" s="48"/>
      <c r="I172" s="21">
        <f>J172+K172+L172+M172</f>
        <v>1000266.2999999999</v>
      </c>
      <c r="J172" s="21">
        <f t="shared" si="7"/>
        <v>158539.79999999999</v>
      </c>
      <c r="K172" s="21">
        <f t="shared" si="7"/>
        <v>292902.09999999998</v>
      </c>
      <c r="L172" s="21">
        <f t="shared" si="7"/>
        <v>541737.29999999993</v>
      </c>
      <c r="M172" s="21">
        <f t="shared" si="7"/>
        <v>7087.1</v>
      </c>
      <c r="N172" s="59"/>
    </row>
    <row r="173" spans="1:14" ht="31.5">
      <c r="A173" s="65"/>
      <c r="B173" s="57"/>
      <c r="C173" s="57"/>
      <c r="D173" s="71"/>
      <c r="E173" s="50"/>
      <c r="F173" s="9" t="s">
        <v>426</v>
      </c>
      <c r="G173" s="71"/>
      <c r="H173" s="50"/>
      <c r="I173" s="21">
        <f>I171-I172</f>
        <v>143000.40000000026</v>
      </c>
      <c r="J173" s="21">
        <f>J171-J172</f>
        <v>26666.600000000006</v>
      </c>
      <c r="K173" s="21">
        <f>K171-K172</f>
        <v>64925.700000000012</v>
      </c>
      <c r="L173" s="21">
        <f>L171-L172</f>
        <v>50589.100000000093</v>
      </c>
      <c r="M173" s="21">
        <f>M171-M172</f>
        <v>819</v>
      </c>
      <c r="N173" s="59"/>
    </row>
    <row r="174" spans="1:14" ht="95.25" customHeight="1">
      <c r="A174" s="65"/>
      <c r="B174" s="57"/>
      <c r="C174" s="57"/>
      <c r="D174" s="3" t="s">
        <v>377</v>
      </c>
      <c r="E174" s="3" t="s">
        <v>22</v>
      </c>
      <c r="F174" s="9" t="s">
        <v>2</v>
      </c>
      <c r="G174" s="9">
        <v>69.3</v>
      </c>
      <c r="H174" s="15">
        <v>59.75</v>
      </c>
      <c r="I174" s="21"/>
      <c r="J174" s="21"/>
      <c r="K174" s="21"/>
      <c r="L174" s="21"/>
      <c r="M174" s="21"/>
      <c r="N174" s="59"/>
    </row>
    <row r="175" spans="1:14" ht="85.5" customHeight="1">
      <c r="A175" s="65"/>
      <c r="B175" s="57"/>
      <c r="C175" s="57"/>
      <c r="D175" s="3" t="s">
        <v>378</v>
      </c>
      <c r="E175" s="3" t="s">
        <v>22</v>
      </c>
      <c r="F175" s="9" t="s">
        <v>2</v>
      </c>
      <c r="G175" s="3" t="s">
        <v>23</v>
      </c>
      <c r="H175" s="15">
        <v>89</v>
      </c>
      <c r="I175" s="21"/>
      <c r="J175" s="21"/>
      <c r="K175" s="21"/>
      <c r="L175" s="21"/>
      <c r="M175" s="21"/>
      <c r="N175" s="59"/>
    </row>
    <row r="176" spans="1:14" ht="36.75" customHeight="1">
      <c r="A176" s="65"/>
      <c r="B176" s="57" t="s">
        <v>156</v>
      </c>
      <c r="C176" s="57" t="s">
        <v>379</v>
      </c>
      <c r="D176" s="67"/>
      <c r="E176" s="46"/>
      <c r="F176" s="9" t="s">
        <v>433</v>
      </c>
      <c r="G176" s="67"/>
      <c r="H176" s="46"/>
      <c r="I176" s="21">
        <f>J176+K176+L176+M176</f>
        <v>246421.69999999998</v>
      </c>
      <c r="J176" s="21">
        <v>114371.9</v>
      </c>
      <c r="K176" s="21">
        <v>55862.400000000001</v>
      </c>
      <c r="L176" s="21">
        <v>68281.3</v>
      </c>
      <c r="M176" s="21">
        <v>7906.1</v>
      </c>
      <c r="N176" s="59"/>
    </row>
    <row r="177" spans="1:14" ht="28.5" customHeight="1">
      <c r="A177" s="65"/>
      <c r="B177" s="65"/>
      <c r="C177" s="65"/>
      <c r="D177" s="68"/>
      <c r="E177" s="48"/>
      <c r="F177" s="9" t="s">
        <v>432</v>
      </c>
      <c r="G177" s="68"/>
      <c r="H177" s="48"/>
      <c r="I177" s="21">
        <f>J177+K177+L177+M177</f>
        <v>238080</v>
      </c>
      <c r="J177" s="21">
        <v>114371.9</v>
      </c>
      <c r="K177" s="21">
        <v>50402.400000000001</v>
      </c>
      <c r="L177" s="21">
        <v>66218.600000000006</v>
      </c>
      <c r="M177" s="21">
        <v>7087.1</v>
      </c>
      <c r="N177" s="59"/>
    </row>
    <row r="178" spans="1:14" ht="33.75" customHeight="1">
      <c r="A178" s="65"/>
      <c r="B178" s="65"/>
      <c r="C178" s="65"/>
      <c r="D178" s="69"/>
      <c r="E178" s="50"/>
      <c r="F178" s="9" t="s">
        <v>426</v>
      </c>
      <c r="G178" s="69"/>
      <c r="H178" s="50"/>
      <c r="I178" s="21">
        <f>I176-I177</f>
        <v>8341.6999999999825</v>
      </c>
      <c r="J178" s="21">
        <f>J176-J177</f>
        <v>0</v>
      </c>
      <c r="K178" s="21">
        <f>K176-K177</f>
        <v>5460</v>
      </c>
      <c r="L178" s="21">
        <f>L176-L177</f>
        <v>2062.6999999999971</v>
      </c>
      <c r="M178" s="21">
        <f>M176-M177</f>
        <v>819</v>
      </c>
      <c r="N178" s="59"/>
    </row>
    <row r="179" spans="1:14" ht="99" customHeight="1">
      <c r="A179" s="65"/>
      <c r="B179" s="65"/>
      <c r="C179" s="65"/>
      <c r="D179" s="3" t="s">
        <v>380</v>
      </c>
      <c r="E179" s="3" t="s">
        <v>157</v>
      </c>
      <c r="F179" s="9" t="s">
        <v>2</v>
      </c>
      <c r="G179" s="3" t="s">
        <v>158</v>
      </c>
      <c r="H179" s="15" t="s">
        <v>431</v>
      </c>
      <c r="I179" s="21"/>
      <c r="J179" s="21"/>
      <c r="K179" s="21"/>
      <c r="L179" s="21"/>
      <c r="M179" s="21"/>
      <c r="N179" s="59"/>
    </row>
    <row r="180" spans="1:14" ht="54.75" customHeight="1">
      <c r="A180" s="65"/>
      <c r="B180" s="65"/>
      <c r="C180" s="65"/>
      <c r="D180" s="3" t="s">
        <v>381</v>
      </c>
      <c r="E180" s="3" t="s">
        <v>36</v>
      </c>
      <c r="F180" s="9" t="s">
        <v>2</v>
      </c>
      <c r="G180" s="3" t="s">
        <v>128</v>
      </c>
      <c r="H180" s="15">
        <v>30</v>
      </c>
      <c r="I180" s="21"/>
      <c r="J180" s="21"/>
      <c r="K180" s="21"/>
      <c r="L180" s="21"/>
      <c r="M180" s="21"/>
      <c r="N180" s="59"/>
    </row>
    <row r="181" spans="1:14" ht="100.5" customHeight="1">
      <c r="A181" s="65"/>
      <c r="B181" s="14" t="s">
        <v>159</v>
      </c>
      <c r="C181" s="14" t="s">
        <v>160</v>
      </c>
      <c r="D181" s="4" t="s">
        <v>382</v>
      </c>
      <c r="E181" s="4" t="s">
        <v>22</v>
      </c>
      <c r="F181" s="6" t="s">
        <v>2</v>
      </c>
      <c r="G181" s="4" t="s">
        <v>162</v>
      </c>
      <c r="H181" s="20">
        <v>58</v>
      </c>
      <c r="I181" s="16"/>
      <c r="J181" s="16"/>
      <c r="K181" s="16"/>
      <c r="L181" s="16"/>
      <c r="M181" s="16"/>
      <c r="N181" s="61" t="s">
        <v>161</v>
      </c>
    </row>
    <row r="182" spans="1:14" ht="96" customHeight="1">
      <c r="A182" s="65"/>
      <c r="B182" s="4" t="s">
        <v>163</v>
      </c>
      <c r="C182" s="4" t="s">
        <v>164</v>
      </c>
      <c r="D182" s="4" t="s">
        <v>383</v>
      </c>
      <c r="E182" s="4" t="s">
        <v>22</v>
      </c>
      <c r="F182" s="6" t="s">
        <v>2</v>
      </c>
      <c r="G182" s="4" t="s">
        <v>165</v>
      </c>
      <c r="H182" s="20">
        <v>57</v>
      </c>
      <c r="I182" s="16"/>
      <c r="J182" s="16"/>
      <c r="K182" s="16"/>
      <c r="L182" s="16"/>
      <c r="M182" s="16"/>
      <c r="N182" s="56"/>
    </row>
    <row r="183" spans="1:14" ht="74.25" customHeight="1">
      <c r="A183" s="65"/>
      <c r="B183" s="58" t="s">
        <v>166</v>
      </c>
      <c r="C183" s="58" t="s">
        <v>167</v>
      </c>
      <c r="D183" s="4" t="s">
        <v>384</v>
      </c>
      <c r="E183" s="4" t="s">
        <v>22</v>
      </c>
      <c r="F183" s="6" t="s">
        <v>2</v>
      </c>
      <c r="G183" s="6">
        <v>19.2</v>
      </c>
      <c r="H183" s="20">
        <v>19.88</v>
      </c>
      <c r="I183" s="16"/>
      <c r="J183" s="16"/>
      <c r="K183" s="16"/>
      <c r="L183" s="16"/>
      <c r="M183" s="16"/>
      <c r="N183" s="56"/>
    </row>
    <row r="184" spans="1:14" ht="86.25" customHeight="1">
      <c r="A184" s="65"/>
      <c r="B184" s="58"/>
      <c r="C184" s="58"/>
      <c r="D184" s="4" t="s">
        <v>385</v>
      </c>
      <c r="E184" s="4" t="s">
        <v>36</v>
      </c>
      <c r="F184" s="6" t="s">
        <v>2</v>
      </c>
      <c r="G184" s="6">
        <v>1</v>
      </c>
      <c r="H184" s="20">
        <v>2</v>
      </c>
      <c r="I184" s="16"/>
      <c r="J184" s="16"/>
      <c r="K184" s="16"/>
      <c r="L184" s="16"/>
      <c r="M184" s="16"/>
      <c r="N184" s="56"/>
    </row>
    <row r="185" spans="1:14" ht="31.5" customHeight="1">
      <c r="A185" s="65"/>
      <c r="B185" s="55" t="s">
        <v>168</v>
      </c>
      <c r="C185" s="55" t="s">
        <v>386</v>
      </c>
      <c r="D185" s="67"/>
      <c r="E185" s="46"/>
      <c r="F185" s="9" t="s">
        <v>433</v>
      </c>
      <c r="G185" s="45"/>
      <c r="H185" s="46"/>
      <c r="I185" s="21">
        <f>J185+K185+L185+M185</f>
        <v>60909.8</v>
      </c>
      <c r="J185" s="21">
        <v>0</v>
      </c>
      <c r="K185" s="21">
        <v>14094.3</v>
      </c>
      <c r="L185" s="21">
        <v>46815.5</v>
      </c>
      <c r="M185" s="21">
        <v>0</v>
      </c>
      <c r="N185" s="55" t="s">
        <v>287</v>
      </c>
    </row>
    <row r="186" spans="1:14" ht="34.5" customHeight="1">
      <c r="A186" s="65"/>
      <c r="B186" s="80"/>
      <c r="C186" s="80"/>
      <c r="D186" s="68"/>
      <c r="E186" s="48"/>
      <c r="F186" s="9" t="s">
        <v>432</v>
      </c>
      <c r="G186" s="75"/>
      <c r="H186" s="48"/>
      <c r="I186" s="21">
        <f>J186+K186+L186+M186</f>
        <v>56039.3</v>
      </c>
      <c r="J186" s="21">
        <v>0</v>
      </c>
      <c r="K186" s="21">
        <v>14094.3</v>
      </c>
      <c r="L186" s="21">
        <v>41945</v>
      </c>
      <c r="M186" s="21">
        <v>0</v>
      </c>
      <c r="N186" s="56"/>
    </row>
    <row r="187" spans="1:14" ht="36" customHeight="1">
      <c r="A187" s="65"/>
      <c r="B187" s="80"/>
      <c r="C187" s="80"/>
      <c r="D187" s="69"/>
      <c r="E187" s="50"/>
      <c r="F187" s="9" t="s">
        <v>426</v>
      </c>
      <c r="G187" s="76"/>
      <c r="H187" s="50"/>
      <c r="I187" s="21">
        <f>I185-I186</f>
        <v>4870.5</v>
      </c>
      <c r="J187" s="21">
        <f>J185-J186</f>
        <v>0</v>
      </c>
      <c r="K187" s="21">
        <f>K185-K186</f>
        <v>0</v>
      </c>
      <c r="L187" s="21">
        <f>L185-L186</f>
        <v>4870.5</v>
      </c>
      <c r="M187" s="21">
        <f>M185-M186</f>
        <v>0</v>
      </c>
      <c r="N187" s="56"/>
    </row>
    <row r="188" spans="1:14" ht="96.75" customHeight="1">
      <c r="A188" s="65"/>
      <c r="B188" s="80"/>
      <c r="C188" s="80"/>
      <c r="D188" s="3" t="s">
        <v>387</v>
      </c>
      <c r="E188" s="3" t="s">
        <v>22</v>
      </c>
      <c r="F188" s="9" t="s">
        <v>2</v>
      </c>
      <c r="G188" s="9">
        <v>100</v>
      </c>
      <c r="H188" s="15">
        <v>100</v>
      </c>
      <c r="I188" s="21"/>
      <c r="J188" s="21"/>
      <c r="K188" s="21"/>
      <c r="L188" s="21"/>
      <c r="M188" s="21"/>
      <c r="N188" s="56"/>
    </row>
    <row r="189" spans="1:14" ht="63.75" customHeight="1">
      <c r="A189" s="65"/>
      <c r="B189" s="80"/>
      <c r="C189" s="80"/>
      <c r="D189" s="3" t="s">
        <v>388</v>
      </c>
      <c r="E189" s="3" t="s">
        <v>169</v>
      </c>
      <c r="F189" s="9" t="s">
        <v>2</v>
      </c>
      <c r="G189" s="35">
        <v>0.29299999999999998</v>
      </c>
      <c r="H189" s="36">
        <v>0.29299999999999998</v>
      </c>
      <c r="I189" s="21"/>
      <c r="J189" s="21"/>
      <c r="K189" s="21"/>
      <c r="L189" s="21"/>
      <c r="M189" s="21"/>
      <c r="N189" s="56"/>
    </row>
    <row r="190" spans="1:14" ht="110.25">
      <c r="A190" s="65"/>
      <c r="B190" s="61" t="s">
        <v>170</v>
      </c>
      <c r="C190" s="61" t="s">
        <v>171</v>
      </c>
      <c r="D190" s="4" t="s">
        <v>389</v>
      </c>
      <c r="E190" s="42"/>
      <c r="F190" s="43"/>
      <c r="G190" s="43"/>
      <c r="H190" s="43"/>
      <c r="I190" s="43"/>
      <c r="J190" s="43"/>
      <c r="K190" s="43"/>
      <c r="L190" s="43"/>
      <c r="M190" s="44"/>
      <c r="N190" s="61" t="s">
        <v>172</v>
      </c>
    </row>
    <row r="191" spans="1:14" ht="33" customHeight="1">
      <c r="A191" s="65"/>
      <c r="B191" s="56"/>
      <c r="C191" s="56"/>
      <c r="D191" s="4" t="s">
        <v>173</v>
      </c>
      <c r="E191" s="4" t="s">
        <v>174</v>
      </c>
      <c r="F191" s="6" t="s">
        <v>2</v>
      </c>
      <c r="G191" s="4" t="s">
        <v>175</v>
      </c>
      <c r="H191" s="20">
        <v>585.79999999999995</v>
      </c>
      <c r="I191" s="16"/>
      <c r="J191" s="16"/>
      <c r="K191" s="16"/>
      <c r="L191" s="16"/>
      <c r="M191" s="16"/>
      <c r="N191" s="56"/>
    </row>
    <row r="192" spans="1:14" ht="26.25" customHeight="1">
      <c r="A192" s="65"/>
      <c r="B192" s="56"/>
      <c r="C192" s="56"/>
      <c r="D192" s="4" t="s">
        <v>176</v>
      </c>
      <c r="E192" s="4" t="s">
        <v>177</v>
      </c>
      <c r="F192" s="6" t="s">
        <v>2</v>
      </c>
      <c r="G192" s="4" t="s">
        <v>178</v>
      </c>
      <c r="H192" s="20">
        <v>0.2</v>
      </c>
      <c r="I192" s="16"/>
      <c r="J192" s="16"/>
      <c r="K192" s="16"/>
      <c r="L192" s="16"/>
      <c r="M192" s="16"/>
      <c r="N192" s="56"/>
    </row>
    <row r="193" spans="1:14" ht="31.5">
      <c r="A193" s="65"/>
      <c r="B193" s="56"/>
      <c r="C193" s="56"/>
      <c r="D193" s="4" t="s">
        <v>179</v>
      </c>
      <c r="E193" s="4" t="s">
        <v>180</v>
      </c>
      <c r="F193" s="6" t="s">
        <v>2</v>
      </c>
      <c r="G193" s="4" t="s">
        <v>181</v>
      </c>
      <c r="H193" s="20">
        <v>52</v>
      </c>
      <c r="I193" s="16"/>
      <c r="J193" s="16"/>
      <c r="K193" s="16"/>
      <c r="L193" s="16"/>
      <c r="M193" s="16"/>
      <c r="N193" s="56"/>
    </row>
    <row r="194" spans="1:14" ht="31.5">
      <c r="A194" s="65"/>
      <c r="B194" s="56"/>
      <c r="C194" s="56"/>
      <c r="D194" s="4" t="s">
        <v>182</v>
      </c>
      <c r="E194" s="4" t="s">
        <v>180</v>
      </c>
      <c r="F194" s="6" t="s">
        <v>2</v>
      </c>
      <c r="G194" s="4" t="s">
        <v>183</v>
      </c>
      <c r="H194" s="20">
        <v>108.8</v>
      </c>
      <c r="I194" s="16"/>
      <c r="J194" s="16"/>
      <c r="K194" s="16"/>
      <c r="L194" s="16"/>
      <c r="M194" s="16"/>
      <c r="N194" s="56"/>
    </row>
    <row r="195" spans="1:14" ht="110.25">
      <c r="A195" s="65"/>
      <c r="B195" s="56"/>
      <c r="C195" s="56"/>
      <c r="D195" s="4" t="s">
        <v>390</v>
      </c>
      <c r="E195" s="42"/>
      <c r="F195" s="43"/>
      <c r="G195" s="43"/>
      <c r="H195" s="43"/>
      <c r="I195" s="43"/>
      <c r="J195" s="43"/>
      <c r="K195" s="43"/>
      <c r="L195" s="43"/>
      <c r="M195" s="44"/>
      <c r="N195" s="56"/>
    </row>
    <row r="196" spans="1:14" ht="31.5">
      <c r="A196" s="65"/>
      <c r="B196" s="56"/>
      <c r="C196" s="56"/>
      <c r="D196" s="4" t="s">
        <v>184</v>
      </c>
      <c r="E196" s="4" t="s">
        <v>174</v>
      </c>
      <c r="F196" s="6" t="s">
        <v>2</v>
      </c>
      <c r="G196" s="4" t="s">
        <v>185</v>
      </c>
      <c r="H196" s="20">
        <v>433</v>
      </c>
      <c r="I196" s="16"/>
      <c r="J196" s="16"/>
      <c r="K196" s="16"/>
      <c r="L196" s="16"/>
      <c r="M196" s="16"/>
      <c r="N196" s="56"/>
    </row>
    <row r="197" spans="1:14" ht="31.5">
      <c r="A197" s="65"/>
      <c r="B197" s="56"/>
      <c r="C197" s="56"/>
      <c r="D197" s="14" t="s">
        <v>186</v>
      </c>
      <c r="E197" s="14" t="s">
        <v>177</v>
      </c>
      <c r="F197" s="6" t="s">
        <v>2</v>
      </c>
      <c r="G197" s="4" t="s">
        <v>187</v>
      </c>
      <c r="H197" s="20">
        <v>0.25</v>
      </c>
      <c r="I197" s="16"/>
      <c r="J197" s="16"/>
      <c r="K197" s="16"/>
      <c r="L197" s="16"/>
      <c r="M197" s="16"/>
      <c r="N197" s="56"/>
    </row>
    <row r="198" spans="1:14" ht="31.5">
      <c r="A198" s="65"/>
      <c r="B198" s="56"/>
      <c r="C198" s="56"/>
      <c r="D198" s="4" t="s">
        <v>179</v>
      </c>
      <c r="E198" s="4" t="s">
        <v>180</v>
      </c>
      <c r="F198" s="6" t="s">
        <v>2</v>
      </c>
      <c r="G198" s="4" t="s">
        <v>188</v>
      </c>
      <c r="H198" s="20">
        <v>34</v>
      </c>
      <c r="I198" s="16"/>
      <c r="J198" s="16"/>
      <c r="K198" s="16"/>
      <c r="L198" s="16"/>
      <c r="M198" s="16"/>
      <c r="N198" s="56"/>
    </row>
    <row r="199" spans="1:14" ht="31.5">
      <c r="A199" s="65"/>
      <c r="B199" s="56"/>
      <c r="C199" s="56"/>
      <c r="D199" s="4" t="s">
        <v>189</v>
      </c>
      <c r="E199" s="4" t="s">
        <v>180</v>
      </c>
      <c r="F199" s="6" t="s">
        <v>2</v>
      </c>
      <c r="G199" s="4" t="s">
        <v>190</v>
      </c>
      <c r="H199" s="20">
        <v>100</v>
      </c>
      <c r="I199" s="16"/>
      <c r="J199" s="16"/>
      <c r="K199" s="16"/>
      <c r="L199" s="16"/>
      <c r="M199" s="16"/>
      <c r="N199" s="56"/>
    </row>
    <row r="200" spans="1:14" ht="141.75">
      <c r="A200" s="65"/>
      <c r="B200" s="56"/>
      <c r="C200" s="56"/>
      <c r="D200" s="4" t="s">
        <v>391</v>
      </c>
      <c r="E200" s="42"/>
      <c r="F200" s="43"/>
      <c r="G200" s="43"/>
      <c r="H200" s="43"/>
      <c r="I200" s="43"/>
      <c r="J200" s="43"/>
      <c r="K200" s="43"/>
      <c r="L200" s="43"/>
      <c r="M200" s="44"/>
      <c r="N200" s="56"/>
    </row>
    <row r="201" spans="1:14" ht="31.5">
      <c r="A201" s="65"/>
      <c r="B201" s="56"/>
      <c r="C201" s="56"/>
      <c r="D201" s="4" t="s">
        <v>184</v>
      </c>
      <c r="E201" s="4" t="s">
        <v>174</v>
      </c>
      <c r="F201" s="6" t="s">
        <v>2</v>
      </c>
      <c r="G201" s="4" t="s">
        <v>191</v>
      </c>
      <c r="H201" s="20">
        <v>59</v>
      </c>
      <c r="I201" s="16"/>
      <c r="J201" s="16"/>
      <c r="K201" s="16"/>
      <c r="L201" s="16"/>
      <c r="M201" s="16"/>
      <c r="N201" s="56"/>
    </row>
    <row r="202" spans="1:14" ht="31.5">
      <c r="A202" s="65"/>
      <c r="B202" s="56"/>
      <c r="C202" s="56"/>
      <c r="D202" s="4" t="s">
        <v>186</v>
      </c>
      <c r="E202" s="4" t="s">
        <v>177</v>
      </c>
      <c r="F202" s="6" t="s">
        <v>2</v>
      </c>
      <c r="G202" s="4" t="s">
        <v>192</v>
      </c>
      <c r="H202" s="20">
        <v>0.21</v>
      </c>
      <c r="I202" s="16"/>
      <c r="J202" s="16"/>
      <c r="K202" s="16"/>
      <c r="L202" s="16"/>
      <c r="M202" s="16"/>
      <c r="N202" s="56"/>
    </row>
    <row r="203" spans="1:14" ht="31.5">
      <c r="A203" s="65"/>
      <c r="B203" s="56"/>
      <c r="C203" s="56"/>
      <c r="D203" s="4" t="s">
        <v>179</v>
      </c>
      <c r="E203" s="4" t="s">
        <v>180</v>
      </c>
      <c r="F203" s="6" t="s">
        <v>2</v>
      </c>
      <c r="G203" s="4" t="s">
        <v>193</v>
      </c>
      <c r="H203" s="20">
        <v>4.75</v>
      </c>
      <c r="I203" s="16"/>
      <c r="J203" s="16"/>
      <c r="K203" s="16"/>
      <c r="L203" s="16"/>
      <c r="M203" s="16"/>
      <c r="N203" s="56"/>
    </row>
    <row r="204" spans="1:14" ht="15.75">
      <c r="A204" s="65"/>
      <c r="B204" s="56"/>
      <c r="C204" s="56"/>
      <c r="D204" s="4" t="s">
        <v>182</v>
      </c>
      <c r="E204" s="4" t="s">
        <v>180</v>
      </c>
      <c r="F204" s="6" t="s">
        <v>2</v>
      </c>
      <c r="G204" s="4" t="s">
        <v>194</v>
      </c>
      <c r="H204" s="20">
        <v>4.5999999999999996</v>
      </c>
      <c r="I204" s="16"/>
      <c r="J204" s="16"/>
      <c r="K204" s="16"/>
      <c r="L204" s="16"/>
      <c r="M204" s="16"/>
      <c r="N204" s="56"/>
    </row>
    <row r="205" spans="1:14" ht="144" customHeight="1">
      <c r="A205" s="65"/>
      <c r="B205" s="56"/>
      <c r="C205" s="56"/>
      <c r="D205" s="4" t="s">
        <v>392</v>
      </c>
      <c r="E205" s="42"/>
      <c r="F205" s="43"/>
      <c r="G205" s="43"/>
      <c r="H205" s="43"/>
      <c r="I205" s="43"/>
      <c r="J205" s="43"/>
      <c r="K205" s="43"/>
      <c r="L205" s="43"/>
      <c r="M205" s="44"/>
      <c r="N205" s="56"/>
    </row>
    <row r="206" spans="1:14" ht="31.5">
      <c r="A206" s="65"/>
      <c r="B206" s="56"/>
      <c r="C206" s="56"/>
      <c r="D206" s="4" t="s">
        <v>184</v>
      </c>
      <c r="E206" s="4" t="s">
        <v>174</v>
      </c>
      <c r="F206" s="6" t="s">
        <v>2</v>
      </c>
      <c r="G206" s="4" t="s">
        <v>195</v>
      </c>
      <c r="H206" s="20">
        <v>98</v>
      </c>
      <c r="I206" s="16"/>
      <c r="J206" s="16"/>
      <c r="K206" s="16"/>
      <c r="L206" s="16"/>
      <c r="M206" s="16"/>
      <c r="N206" s="56"/>
    </row>
    <row r="207" spans="1:14" ht="31.5">
      <c r="A207" s="65"/>
      <c r="B207" s="56"/>
      <c r="C207" s="56"/>
      <c r="D207" s="4" t="s">
        <v>186</v>
      </c>
      <c r="E207" s="4" t="s">
        <v>177</v>
      </c>
      <c r="F207" s="6" t="s">
        <v>2</v>
      </c>
      <c r="G207" s="4" t="s">
        <v>196</v>
      </c>
      <c r="H207" s="20">
        <v>0.24</v>
      </c>
      <c r="I207" s="16"/>
      <c r="J207" s="16"/>
      <c r="K207" s="16"/>
      <c r="L207" s="16"/>
      <c r="M207" s="16"/>
      <c r="N207" s="56"/>
    </row>
    <row r="208" spans="1:14" ht="15.75">
      <c r="A208" s="65"/>
      <c r="B208" s="56"/>
      <c r="C208" s="56"/>
      <c r="D208" s="4" t="s">
        <v>179</v>
      </c>
      <c r="E208" s="4" t="s">
        <v>180</v>
      </c>
      <c r="F208" s="6" t="s">
        <v>2</v>
      </c>
      <c r="G208" s="4" t="s">
        <v>197</v>
      </c>
      <c r="H208" s="20">
        <v>1.1000000000000001</v>
      </c>
      <c r="I208" s="16"/>
      <c r="J208" s="16"/>
      <c r="K208" s="16"/>
      <c r="L208" s="16"/>
      <c r="M208" s="16"/>
      <c r="N208" s="56"/>
    </row>
    <row r="209" spans="1:17" ht="15.75">
      <c r="A209" s="65"/>
      <c r="B209" s="56"/>
      <c r="C209" s="56"/>
      <c r="D209" s="4" t="s">
        <v>189</v>
      </c>
      <c r="E209" s="4" t="s">
        <v>180</v>
      </c>
      <c r="F209" s="6" t="s">
        <v>2</v>
      </c>
      <c r="G209" s="4" t="s">
        <v>198</v>
      </c>
      <c r="H209" s="20">
        <v>0</v>
      </c>
      <c r="I209" s="16"/>
      <c r="J209" s="16"/>
      <c r="K209" s="16"/>
      <c r="L209" s="16"/>
      <c r="M209" s="16"/>
      <c r="N209" s="56"/>
    </row>
    <row r="210" spans="1:17" ht="78.75" customHeight="1">
      <c r="A210" s="65"/>
      <c r="B210" s="58" t="s">
        <v>199</v>
      </c>
      <c r="C210" s="58" t="s">
        <v>200</v>
      </c>
      <c r="D210" s="4" t="s">
        <v>201</v>
      </c>
      <c r="E210" s="4" t="s">
        <v>22</v>
      </c>
      <c r="F210" s="6" t="s">
        <v>2</v>
      </c>
      <c r="G210" s="4" t="s">
        <v>202</v>
      </c>
      <c r="H210" s="20">
        <v>92</v>
      </c>
      <c r="I210" s="16"/>
      <c r="J210" s="16"/>
      <c r="K210" s="16"/>
      <c r="L210" s="16"/>
      <c r="M210" s="16"/>
      <c r="N210" s="56"/>
    </row>
    <row r="211" spans="1:17" ht="78.75">
      <c r="A211" s="65"/>
      <c r="B211" s="58"/>
      <c r="C211" s="58"/>
      <c r="D211" s="4" t="s">
        <v>393</v>
      </c>
      <c r="E211" s="42"/>
      <c r="F211" s="43"/>
      <c r="G211" s="43"/>
      <c r="H211" s="43"/>
      <c r="I211" s="43"/>
      <c r="J211" s="43"/>
      <c r="K211" s="43"/>
      <c r="L211" s="43"/>
      <c r="M211" s="44"/>
      <c r="N211" s="56"/>
    </row>
    <row r="212" spans="1:17" ht="21.75" customHeight="1">
      <c r="A212" s="65"/>
      <c r="B212" s="58"/>
      <c r="C212" s="58"/>
      <c r="D212" s="4" t="s">
        <v>203</v>
      </c>
      <c r="E212" s="4" t="s">
        <v>204</v>
      </c>
      <c r="F212" s="6" t="s">
        <v>2</v>
      </c>
      <c r="G212" s="6">
        <v>6.7</v>
      </c>
      <c r="H212" s="20">
        <v>6.7</v>
      </c>
      <c r="I212" s="16"/>
      <c r="J212" s="16"/>
      <c r="K212" s="16"/>
      <c r="L212" s="16"/>
      <c r="M212" s="16"/>
      <c r="N212" s="56"/>
    </row>
    <row r="213" spans="1:17" ht="24.75" customHeight="1">
      <c r="A213" s="65"/>
      <c r="B213" s="58"/>
      <c r="C213" s="58"/>
      <c r="D213" s="4" t="s">
        <v>205</v>
      </c>
      <c r="E213" s="4" t="s">
        <v>204</v>
      </c>
      <c r="F213" s="6" t="s">
        <v>2</v>
      </c>
      <c r="G213" s="6">
        <v>0</v>
      </c>
      <c r="H213" s="20">
        <v>0</v>
      </c>
      <c r="I213" s="16"/>
      <c r="J213" s="16"/>
      <c r="K213" s="16"/>
      <c r="L213" s="16"/>
      <c r="M213" s="16"/>
      <c r="N213" s="56"/>
    </row>
    <row r="214" spans="1:17" ht="31.5">
      <c r="A214" s="65"/>
      <c r="B214" s="55" t="s">
        <v>206</v>
      </c>
      <c r="C214" s="55" t="s">
        <v>207</v>
      </c>
      <c r="D214" s="55" t="s">
        <v>394</v>
      </c>
      <c r="E214" s="55" t="s">
        <v>22</v>
      </c>
      <c r="F214" s="9" t="s">
        <v>433</v>
      </c>
      <c r="G214" s="45"/>
      <c r="H214" s="46"/>
      <c r="I214" s="21">
        <f>J214+K214+L214+M214</f>
        <v>435501</v>
      </c>
      <c r="J214" s="21">
        <v>0</v>
      </c>
      <c r="K214" s="21">
        <v>162924.79999999999</v>
      </c>
      <c r="L214" s="21">
        <v>272576.2</v>
      </c>
      <c r="M214" s="21">
        <v>0</v>
      </c>
      <c r="N214" s="55" t="s">
        <v>287</v>
      </c>
    </row>
    <row r="215" spans="1:17" ht="31.5">
      <c r="A215" s="65"/>
      <c r="B215" s="56"/>
      <c r="C215" s="56"/>
      <c r="D215" s="56"/>
      <c r="E215" s="80"/>
      <c r="F215" s="9" t="s">
        <v>432</v>
      </c>
      <c r="G215" s="47"/>
      <c r="H215" s="48"/>
      <c r="I215" s="21">
        <f>J215+K215+L215+M215</f>
        <v>422168.1</v>
      </c>
      <c r="J215" s="21">
        <v>0</v>
      </c>
      <c r="K215" s="21">
        <v>162549.1</v>
      </c>
      <c r="L215" s="21">
        <v>259619</v>
      </c>
      <c r="M215" s="21">
        <v>0</v>
      </c>
      <c r="N215" s="56"/>
    </row>
    <row r="216" spans="1:17" ht="31.5">
      <c r="A216" s="65"/>
      <c r="B216" s="56"/>
      <c r="C216" s="56"/>
      <c r="D216" s="56"/>
      <c r="E216" s="80"/>
      <c r="F216" s="9" t="s">
        <v>426</v>
      </c>
      <c r="G216" s="49"/>
      <c r="H216" s="50"/>
      <c r="I216" s="21">
        <f>I214-I215</f>
        <v>13332.900000000023</v>
      </c>
      <c r="J216" s="21">
        <f>J214-J215</f>
        <v>0</v>
      </c>
      <c r="K216" s="21">
        <f>K214-K215</f>
        <v>375.69999999998254</v>
      </c>
      <c r="L216" s="21">
        <f>L214-L215</f>
        <v>12957.200000000012</v>
      </c>
      <c r="M216" s="21">
        <f>M214-M215</f>
        <v>0</v>
      </c>
      <c r="N216" s="56"/>
    </row>
    <row r="217" spans="1:17" ht="81" customHeight="1">
      <c r="A217" s="65"/>
      <c r="B217" s="56"/>
      <c r="C217" s="56"/>
      <c r="D217" s="56"/>
      <c r="E217" s="80"/>
      <c r="F217" s="9" t="s">
        <v>2</v>
      </c>
      <c r="G217" s="3" t="s">
        <v>208</v>
      </c>
      <c r="H217" s="15">
        <v>46.5</v>
      </c>
      <c r="I217" s="21"/>
      <c r="J217" s="21"/>
      <c r="K217" s="21"/>
      <c r="L217" s="21"/>
      <c r="M217" s="21"/>
      <c r="N217" s="56"/>
    </row>
    <row r="218" spans="1:17" ht="102.75" customHeight="1">
      <c r="A218" s="65"/>
      <c r="B218" s="4" t="s">
        <v>209</v>
      </c>
      <c r="C218" s="4" t="s">
        <v>210</v>
      </c>
      <c r="D218" s="4" t="s">
        <v>395</v>
      </c>
      <c r="E218" s="4" t="s">
        <v>22</v>
      </c>
      <c r="F218" s="6" t="s">
        <v>2</v>
      </c>
      <c r="G218" s="4" t="s">
        <v>212</v>
      </c>
      <c r="H218" s="20">
        <v>37</v>
      </c>
      <c r="I218" s="16"/>
      <c r="J218" s="16"/>
      <c r="K218" s="16"/>
      <c r="L218" s="16"/>
      <c r="M218" s="16"/>
      <c r="N218" s="58" t="s">
        <v>211</v>
      </c>
    </row>
    <row r="219" spans="1:17" ht="104.25" customHeight="1">
      <c r="A219" s="65"/>
      <c r="B219" s="4" t="s">
        <v>213</v>
      </c>
      <c r="C219" s="4" t="s">
        <v>214</v>
      </c>
      <c r="D219" s="4" t="s">
        <v>396</v>
      </c>
      <c r="E219" s="4" t="s">
        <v>22</v>
      </c>
      <c r="F219" s="6" t="s">
        <v>2</v>
      </c>
      <c r="G219" s="4" t="s">
        <v>215</v>
      </c>
      <c r="H219" s="20">
        <v>56</v>
      </c>
      <c r="I219" s="16"/>
      <c r="J219" s="16"/>
      <c r="K219" s="16"/>
      <c r="L219" s="16"/>
      <c r="M219" s="16"/>
      <c r="N219" s="58"/>
    </row>
    <row r="220" spans="1:17" ht="30" customHeight="1">
      <c r="A220" s="65"/>
      <c r="B220" s="57" t="s">
        <v>216</v>
      </c>
      <c r="C220" s="57" t="s">
        <v>397</v>
      </c>
      <c r="D220" s="57" t="s">
        <v>398</v>
      </c>
      <c r="E220" s="57" t="s">
        <v>217</v>
      </c>
      <c r="F220" s="9" t="s">
        <v>433</v>
      </c>
      <c r="G220" s="51">
        <v>26.71</v>
      </c>
      <c r="H220" s="52">
        <v>28.63</v>
      </c>
      <c r="I220" s="23">
        <f>J220+K220+L220+M220</f>
        <v>251903.7</v>
      </c>
      <c r="J220" s="23">
        <f>J224+J227</f>
        <v>70834.5</v>
      </c>
      <c r="K220" s="23">
        <f>K224+K227</f>
        <v>108153.9</v>
      </c>
      <c r="L220" s="23">
        <f>L224+L227</f>
        <v>72915.3</v>
      </c>
      <c r="M220" s="23">
        <f>M224+M227</f>
        <v>0</v>
      </c>
      <c r="N220" s="57" t="s">
        <v>287</v>
      </c>
      <c r="O220" s="13"/>
      <c r="Q220" s="11"/>
    </row>
    <row r="221" spans="1:17" ht="30" customHeight="1">
      <c r="A221" s="65"/>
      <c r="B221" s="57"/>
      <c r="C221" s="57"/>
      <c r="D221" s="57"/>
      <c r="E221" s="57"/>
      <c r="F221" s="9" t="s">
        <v>432</v>
      </c>
      <c r="G221" s="40"/>
      <c r="H221" s="53"/>
      <c r="I221" s="23">
        <f>J221+K221+L221+M221</f>
        <v>141695</v>
      </c>
      <c r="J221" s="23">
        <f t="shared" ref="J221:M222" si="8">J225+J228</f>
        <v>44167.9</v>
      </c>
      <c r="K221" s="23">
        <f t="shared" si="8"/>
        <v>55114.6</v>
      </c>
      <c r="L221" s="23">
        <f t="shared" si="8"/>
        <v>42412.5</v>
      </c>
      <c r="M221" s="23">
        <f t="shared" si="8"/>
        <v>0</v>
      </c>
      <c r="N221" s="57"/>
      <c r="Q221" s="11"/>
    </row>
    <row r="222" spans="1:17" ht="16.5" customHeight="1">
      <c r="A222" s="65"/>
      <c r="B222" s="57"/>
      <c r="C222" s="57"/>
      <c r="D222" s="57"/>
      <c r="E222" s="57"/>
      <c r="F222" s="9" t="s">
        <v>426</v>
      </c>
      <c r="G222" s="41"/>
      <c r="H222" s="54"/>
      <c r="I222" s="23">
        <f>J222+K222+L222+M222</f>
        <v>110208.7</v>
      </c>
      <c r="J222" s="23">
        <f t="shared" si="8"/>
        <v>26666.6</v>
      </c>
      <c r="K222" s="23">
        <f t="shared" si="8"/>
        <v>53039.3</v>
      </c>
      <c r="L222" s="23">
        <f t="shared" si="8"/>
        <v>30502.800000000003</v>
      </c>
      <c r="M222" s="23">
        <f t="shared" si="8"/>
        <v>0</v>
      </c>
      <c r="N222" s="57"/>
      <c r="Q222" s="11"/>
    </row>
    <row r="223" spans="1:17" ht="112.5" customHeight="1">
      <c r="A223" s="65"/>
      <c r="B223" s="57"/>
      <c r="C223" s="57"/>
      <c r="D223" s="3" t="s">
        <v>399</v>
      </c>
      <c r="E223" s="3" t="s">
        <v>218</v>
      </c>
      <c r="F223" s="9" t="s">
        <v>2</v>
      </c>
      <c r="G223" s="9">
        <v>3.4</v>
      </c>
      <c r="H223" s="15">
        <v>2.9</v>
      </c>
      <c r="I223" s="24"/>
      <c r="J223" s="24"/>
      <c r="K223" s="24"/>
      <c r="L223" s="24"/>
      <c r="M223" s="24"/>
      <c r="N223" s="57"/>
    </row>
    <row r="224" spans="1:17" ht="36" customHeight="1">
      <c r="A224" s="65"/>
      <c r="B224" s="58" t="s">
        <v>219</v>
      </c>
      <c r="C224" s="58" t="s">
        <v>400</v>
      </c>
      <c r="D224" s="61" t="s">
        <v>401</v>
      </c>
      <c r="E224" s="61" t="s">
        <v>220</v>
      </c>
      <c r="F224" s="6" t="s">
        <v>433</v>
      </c>
      <c r="G224" s="61" t="s">
        <v>221</v>
      </c>
      <c r="H224" s="62">
        <v>356</v>
      </c>
      <c r="I224" s="16">
        <f>J224+K224+L224+M224</f>
        <v>228701.59999999998</v>
      </c>
      <c r="J224" s="16">
        <v>70834.5</v>
      </c>
      <c r="K224" s="16">
        <v>88892.800000000003</v>
      </c>
      <c r="L224" s="16">
        <v>68974.3</v>
      </c>
      <c r="M224" s="16">
        <v>0</v>
      </c>
      <c r="N224" s="39" t="s">
        <v>422</v>
      </c>
    </row>
    <row r="225" spans="1:14" ht="43.5" customHeight="1">
      <c r="A225" s="65"/>
      <c r="B225" s="58"/>
      <c r="C225" s="58"/>
      <c r="D225" s="110"/>
      <c r="E225" s="110"/>
      <c r="F225" s="6" t="s">
        <v>432</v>
      </c>
      <c r="G225" s="56"/>
      <c r="H225" s="53"/>
      <c r="I225" s="16">
        <f>J225+K225+L225+M225</f>
        <v>118494.29999999999</v>
      </c>
      <c r="J225" s="16">
        <v>44167.9</v>
      </c>
      <c r="K225" s="16">
        <v>35853.5</v>
      </c>
      <c r="L225" s="16">
        <v>38472.9</v>
      </c>
      <c r="M225" s="16">
        <v>0</v>
      </c>
      <c r="N225" s="40"/>
    </row>
    <row r="226" spans="1:14" ht="44.25" customHeight="1">
      <c r="A226" s="65"/>
      <c r="B226" s="58"/>
      <c r="C226" s="58"/>
      <c r="D226" s="111"/>
      <c r="E226" s="111"/>
      <c r="F226" s="6" t="s">
        <v>426</v>
      </c>
      <c r="G226" s="63"/>
      <c r="H226" s="54"/>
      <c r="I226" s="16">
        <f>I224-I225</f>
        <v>110207.29999999999</v>
      </c>
      <c r="J226" s="16">
        <f>J224-J225</f>
        <v>26666.6</v>
      </c>
      <c r="K226" s="16">
        <f>K224-K225</f>
        <v>53039.3</v>
      </c>
      <c r="L226" s="16">
        <f>L224-L225</f>
        <v>30501.4</v>
      </c>
      <c r="M226" s="16">
        <f>M224-M225</f>
        <v>0</v>
      </c>
      <c r="N226" s="41"/>
    </row>
    <row r="227" spans="1:14" ht="34.5" customHeight="1">
      <c r="A227" s="65"/>
      <c r="B227" s="58" t="s">
        <v>222</v>
      </c>
      <c r="C227" s="58" t="s">
        <v>223</v>
      </c>
      <c r="D227" s="58" t="s">
        <v>402</v>
      </c>
      <c r="E227" s="58" t="s">
        <v>112</v>
      </c>
      <c r="F227" s="6" t="s">
        <v>433</v>
      </c>
      <c r="G227" s="39">
        <v>3</v>
      </c>
      <c r="H227" s="62">
        <v>5</v>
      </c>
      <c r="I227" s="16">
        <f>J227+K227+L227+M227</f>
        <v>23202.1</v>
      </c>
      <c r="J227" s="16">
        <v>0</v>
      </c>
      <c r="K227" s="16">
        <v>19261.099999999999</v>
      </c>
      <c r="L227" s="16">
        <v>3941</v>
      </c>
      <c r="M227" s="16">
        <v>0</v>
      </c>
      <c r="N227" s="39" t="s">
        <v>224</v>
      </c>
    </row>
    <row r="228" spans="1:14" ht="39.75" customHeight="1">
      <c r="A228" s="65"/>
      <c r="B228" s="58"/>
      <c r="C228" s="58"/>
      <c r="D228" s="58"/>
      <c r="E228" s="58"/>
      <c r="F228" s="6" t="s">
        <v>432</v>
      </c>
      <c r="G228" s="40"/>
      <c r="H228" s="53"/>
      <c r="I228" s="16">
        <f>J228+K228+L228+M228</f>
        <v>23200.699999999997</v>
      </c>
      <c r="J228" s="16">
        <v>0</v>
      </c>
      <c r="K228" s="16">
        <v>19261.099999999999</v>
      </c>
      <c r="L228" s="16">
        <v>3939.6</v>
      </c>
      <c r="M228" s="16">
        <v>0</v>
      </c>
      <c r="N228" s="40"/>
    </row>
    <row r="229" spans="1:14" ht="43.5" customHeight="1">
      <c r="A229" s="65"/>
      <c r="B229" s="58"/>
      <c r="C229" s="58"/>
      <c r="D229" s="58"/>
      <c r="E229" s="58"/>
      <c r="F229" s="6" t="s">
        <v>426</v>
      </c>
      <c r="G229" s="41"/>
      <c r="H229" s="54"/>
      <c r="I229" s="16">
        <f>I227-I228</f>
        <v>1.4000000000014552</v>
      </c>
      <c r="J229" s="16">
        <f>J227-J228</f>
        <v>0</v>
      </c>
      <c r="K229" s="16">
        <f>K227-K228</f>
        <v>0</v>
      </c>
      <c r="L229" s="16">
        <f>L227-L228</f>
        <v>1.4000000000000909</v>
      </c>
      <c r="M229" s="16">
        <f>M227-M228</f>
        <v>0</v>
      </c>
      <c r="N229" s="40"/>
    </row>
    <row r="230" spans="1:14" ht="31.5" customHeight="1">
      <c r="A230" s="65"/>
      <c r="B230" s="58"/>
      <c r="C230" s="58"/>
      <c r="D230" s="58" t="s">
        <v>421</v>
      </c>
      <c r="E230" s="61" t="s">
        <v>22</v>
      </c>
      <c r="F230" s="6" t="s">
        <v>427</v>
      </c>
      <c r="G230" s="39">
        <v>8.8000000000000007</v>
      </c>
      <c r="H230" s="62">
        <v>12.2</v>
      </c>
      <c r="I230" s="16"/>
      <c r="J230" s="16"/>
      <c r="K230" s="16"/>
      <c r="L230" s="16"/>
      <c r="M230" s="16"/>
      <c r="N230" s="40"/>
    </row>
    <row r="231" spans="1:14" ht="30.75" customHeight="1">
      <c r="A231" s="65"/>
      <c r="B231" s="58"/>
      <c r="C231" s="58"/>
      <c r="D231" s="58"/>
      <c r="E231" s="56"/>
      <c r="F231" s="6" t="s">
        <v>424</v>
      </c>
      <c r="G231" s="40"/>
      <c r="H231" s="53"/>
      <c r="I231" s="16"/>
      <c r="J231" s="16"/>
      <c r="K231" s="16"/>
      <c r="L231" s="16"/>
      <c r="M231" s="16"/>
      <c r="N231" s="40"/>
    </row>
    <row r="232" spans="1:14" ht="33" customHeight="1">
      <c r="A232" s="65"/>
      <c r="B232" s="58"/>
      <c r="C232" s="58"/>
      <c r="D232" s="58"/>
      <c r="E232" s="63"/>
      <c r="F232" s="6" t="s">
        <v>426</v>
      </c>
      <c r="G232" s="41"/>
      <c r="H232" s="54"/>
      <c r="I232" s="16"/>
      <c r="J232" s="16"/>
      <c r="K232" s="16"/>
      <c r="L232" s="16"/>
      <c r="M232" s="16"/>
      <c r="N232" s="41"/>
    </row>
    <row r="233" spans="1:14" ht="32.25" customHeight="1">
      <c r="A233" s="65"/>
      <c r="B233" s="55" t="s">
        <v>225</v>
      </c>
      <c r="C233" s="55" t="s">
        <v>295</v>
      </c>
      <c r="D233" s="124"/>
      <c r="E233" s="126"/>
      <c r="F233" s="9" t="s">
        <v>427</v>
      </c>
      <c r="G233" s="67"/>
      <c r="H233" s="46"/>
      <c r="I233" s="21">
        <f>J233+K233+L233+M233</f>
        <v>148530.5</v>
      </c>
      <c r="J233" s="21">
        <v>0</v>
      </c>
      <c r="K233" s="21">
        <v>16792.400000000001</v>
      </c>
      <c r="L233" s="21">
        <v>131738.1</v>
      </c>
      <c r="M233" s="21">
        <v>0</v>
      </c>
      <c r="N233" s="55" t="s">
        <v>287</v>
      </c>
    </row>
    <row r="234" spans="1:14" ht="32.25" customHeight="1">
      <c r="A234" s="65"/>
      <c r="B234" s="56"/>
      <c r="C234" s="56"/>
      <c r="D234" s="122"/>
      <c r="E234" s="127"/>
      <c r="F234" s="9" t="s">
        <v>424</v>
      </c>
      <c r="G234" s="70"/>
      <c r="H234" s="48"/>
      <c r="I234" s="21">
        <f>J234+K234+L234+M234</f>
        <v>142283.90000000002</v>
      </c>
      <c r="J234" s="21">
        <v>0</v>
      </c>
      <c r="K234" s="21">
        <v>10741.7</v>
      </c>
      <c r="L234" s="21">
        <v>131542.20000000001</v>
      </c>
      <c r="M234" s="21">
        <v>0</v>
      </c>
      <c r="N234" s="56"/>
    </row>
    <row r="235" spans="1:14" ht="31.5" customHeight="1">
      <c r="A235" s="65"/>
      <c r="B235" s="56"/>
      <c r="C235" s="56"/>
      <c r="D235" s="125"/>
      <c r="E235" s="128"/>
      <c r="F235" s="9" t="s">
        <v>426</v>
      </c>
      <c r="G235" s="71"/>
      <c r="H235" s="50"/>
      <c r="I235" s="21">
        <f>I233-I234</f>
        <v>6246.5999999999767</v>
      </c>
      <c r="J235" s="21">
        <f>J233-J234</f>
        <v>0</v>
      </c>
      <c r="K235" s="21">
        <f>K233-K234</f>
        <v>6050.7000000000007</v>
      </c>
      <c r="L235" s="21">
        <f>L233-L234</f>
        <v>195.89999999999418</v>
      </c>
      <c r="M235" s="21">
        <f>M233-M234</f>
        <v>0</v>
      </c>
      <c r="N235" s="56"/>
    </row>
    <row r="236" spans="1:14" ht="39" customHeight="1">
      <c r="A236" s="65"/>
      <c r="B236" s="56"/>
      <c r="C236" s="56"/>
      <c r="D236" s="55" t="s">
        <v>403</v>
      </c>
      <c r="E236" s="55" t="s">
        <v>22</v>
      </c>
      <c r="F236" s="9" t="s">
        <v>427</v>
      </c>
      <c r="G236" s="55" t="s">
        <v>42</v>
      </c>
      <c r="H236" s="52">
        <v>89</v>
      </c>
      <c r="I236" s="21"/>
      <c r="J236" s="21"/>
      <c r="K236" s="21"/>
      <c r="L236" s="21"/>
      <c r="M236" s="21"/>
      <c r="N236" s="56"/>
    </row>
    <row r="237" spans="1:14" ht="33.75" customHeight="1">
      <c r="A237" s="65"/>
      <c r="B237" s="56"/>
      <c r="C237" s="56"/>
      <c r="D237" s="56"/>
      <c r="E237" s="56"/>
      <c r="F237" s="9" t="s">
        <v>424</v>
      </c>
      <c r="G237" s="56"/>
      <c r="H237" s="53"/>
      <c r="I237" s="21"/>
      <c r="J237" s="21"/>
      <c r="K237" s="21"/>
      <c r="L237" s="21"/>
      <c r="M237" s="21"/>
      <c r="N237" s="56"/>
    </row>
    <row r="238" spans="1:14" ht="36" customHeight="1">
      <c r="A238" s="65"/>
      <c r="B238" s="63"/>
      <c r="C238" s="63"/>
      <c r="D238" s="63"/>
      <c r="E238" s="63"/>
      <c r="F238" s="9" t="s">
        <v>426</v>
      </c>
      <c r="G238" s="63"/>
      <c r="H238" s="54"/>
      <c r="I238" s="21"/>
      <c r="J238" s="21"/>
      <c r="K238" s="21"/>
      <c r="L238" s="21"/>
      <c r="M238" s="21"/>
      <c r="N238" s="63"/>
    </row>
    <row r="239" spans="1:14" ht="57.75" customHeight="1">
      <c r="A239" s="65"/>
      <c r="B239" s="61" t="s">
        <v>226</v>
      </c>
      <c r="C239" s="61" t="s">
        <v>65</v>
      </c>
      <c r="D239" s="4" t="s">
        <v>404</v>
      </c>
      <c r="E239" s="4" t="s">
        <v>22</v>
      </c>
      <c r="F239" s="6" t="s">
        <v>2</v>
      </c>
      <c r="G239" s="4" t="s">
        <v>42</v>
      </c>
      <c r="H239" s="20">
        <v>87</v>
      </c>
      <c r="I239" s="16"/>
      <c r="J239" s="16"/>
      <c r="K239" s="16"/>
      <c r="L239" s="16"/>
      <c r="M239" s="16"/>
      <c r="N239" s="39" t="s">
        <v>227</v>
      </c>
    </row>
    <row r="240" spans="1:14" ht="100.5" customHeight="1">
      <c r="A240" s="65"/>
      <c r="B240" s="56"/>
      <c r="C240" s="56"/>
      <c r="D240" s="4" t="s">
        <v>405</v>
      </c>
      <c r="E240" s="4" t="s">
        <v>81</v>
      </c>
      <c r="F240" s="6" t="s">
        <v>2</v>
      </c>
      <c r="G240" s="4" t="s">
        <v>46</v>
      </c>
      <c r="H240" s="20" t="s">
        <v>46</v>
      </c>
      <c r="I240" s="16"/>
      <c r="J240" s="16"/>
      <c r="K240" s="16"/>
      <c r="L240" s="16"/>
      <c r="M240" s="16"/>
      <c r="N240" s="60"/>
    </row>
    <row r="241" spans="1:17" ht="149.25" customHeight="1">
      <c r="A241" s="65"/>
      <c r="B241" s="4" t="s">
        <v>228</v>
      </c>
      <c r="C241" s="4" t="s">
        <v>406</v>
      </c>
      <c r="D241" s="4" t="s">
        <v>360</v>
      </c>
      <c r="E241" s="19" t="s">
        <v>22</v>
      </c>
      <c r="F241" s="6" t="s">
        <v>2</v>
      </c>
      <c r="G241" s="6">
        <v>100</v>
      </c>
      <c r="H241" s="20">
        <v>100</v>
      </c>
      <c r="I241" s="16"/>
      <c r="J241" s="16"/>
      <c r="K241" s="16"/>
      <c r="L241" s="16"/>
      <c r="M241" s="16"/>
      <c r="N241" s="60"/>
    </row>
    <row r="242" spans="1:17" ht="31.5">
      <c r="A242" s="65"/>
      <c r="B242" s="57" t="s">
        <v>8</v>
      </c>
      <c r="C242" s="57" t="s">
        <v>407</v>
      </c>
      <c r="D242" s="67" t="s">
        <v>278</v>
      </c>
      <c r="E242" s="46"/>
      <c r="F242" s="9" t="s">
        <v>427</v>
      </c>
      <c r="G242" s="67"/>
      <c r="H242" s="46"/>
      <c r="I242" s="25">
        <f>J242+K242+L242+M242</f>
        <v>304588.83182000008</v>
      </c>
      <c r="J242" s="23">
        <f t="shared" ref="J242:M244" si="9">J247+J261</f>
        <v>6605.2</v>
      </c>
      <c r="K242" s="23">
        <f t="shared" si="9"/>
        <v>8137.0118199999997</v>
      </c>
      <c r="L242" s="23">
        <f t="shared" si="9"/>
        <v>289351.62000000005</v>
      </c>
      <c r="M242" s="23">
        <f t="shared" si="9"/>
        <v>495</v>
      </c>
      <c r="N242" s="57" t="s">
        <v>286</v>
      </c>
      <c r="O242" s="13"/>
    </row>
    <row r="243" spans="1:17" ht="31.5">
      <c r="A243" s="65"/>
      <c r="B243" s="57"/>
      <c r="C243" s="57"/>
      <c r="D243" s="70"/>
      <c r="E243" s="48"/>
      <c r="F243" s="9" t="s">
        <v>424</v>
      </c>
      <c r="G243" s="70"/>
      <c r="H243" s="48"/>
      <c r="I243" s="25">
        <f>J243+K243+L243+M243</f>
        <v>302558.09999999998</v>
      </c>
      <c r="J243" s="23">
        <f t="shared" si="9"/>
        <v>6569.9</v>
      </c>
      <c r="K243" s="23">
        <f t="shared" si="9"/>
        <v>8076.8</v>
      </c>
      <c r="L243" s="23">
        <f t="shared" si="9"/>
        <v>287416.39999999997</v>
      </c>
      <c r="M243" s="23">
        <f t="shared" si="9"/>
        <v>495</v>
      </c>
      <c r="N243" s="57"/>
    </row>
    <row r="244" spans="1:17" ht="30.75" customHeight="1">
      <c r="A244" s="65"/>
      <c r="B244" s="57"/>
      <c r="C244" s="57"/>
      <c r="D244" s="71"/>
      <c r="E244" s="50"/>
      <c r="F244" s="9" t="s">
        <v>426</v>
      </c>
      <c r="G244" s="71"/>
      <c r="H244" s="50"/>
      <c r="I244" s="25">
        <f>J244+K244+L244+M244</f>
        <v>2030.7318200000352</v>
      </c>
      <c r="J244" s="23">
        <f t="shared" si="9"/>
        <v>35.300000000000182</v>
      </c>
      <c r="K244" s="23">
        <f t="shared" si="9"/>
        <v>60.211819999999989</v>
      </c>
      <c r="L244" s="23">
        <f t="shared" si="9"/>
        <v>1935.220000000035</v>
      </c>
      <c r="M244" s="23">
        <f t="shared" si="9"/>
        <v>0</v>
      </c>
      <c r="N244" s="57"/>
    </row>
    <row r="245" spans="1:17" ht="65.25" customHeight="1">
      <c r="A245" s="65"/>
      <c r="B245" s="57"/>
      <c r="C245" s="57"/>
      <c r="D245" s="3" t="s">
        <v>408</v>
      </c>
      <c r="E245" s="3" t="s">
        <v>22</v>
      </c>
      <c r="F245" s="9" t="s">
        <v>2</v>
      </c>
      <c r="G245" s="31">
        <v>41.7</v>
      </c>
      <c r="H245" s="15">
        <v>26.7</v>
      </c>
      <c r="I245" s="21"/>
      <c r="J245" s="21"/>
      <c r="K245" s="21"/>
      <c r="L245" s="21"/>
      <c r="M245" s="21"/>
      <c r="N245" s="57"/>
      <c r="Q245" s="11"/>
    </row>
    <row r="246" spans="1:17" ht="79.5" customHeight="1">
      <c r="A246" s="65"/>
      <c r="B246" s="57"/>
      <c r="C246" s="57"/>
      <c r="D246" s="3" t="s">
        <v>378</v>
      </c>
      <c r="E246" s="3" t="s">
        <v>22</v>
      </c>
      <c r="F246" s="9" t="s">
        <v>2</v>
      </c>
      <c r="G246" s="3" t="s">
        <v>23</v>
      </c>
      <c r="H246" s="29">
        <f>(98+99.8)/2</f>
        <v>98.9</v>
      </c>
      <c r="I246" s="21"/>
      <c r="J246" s="21"/>
      <c r="K246" s="21"/>
      <c r="L246" s="21"/>
      <c r="M246" s="21"/>
      <c r="N246" s="57"/>
    </row>
    <row r="247" spans="1:17" ht="67.5" customHeight="1">
      <c r="A247" s="65"/>
      <c r="B247" s="55" t="s">
        <v>229</v>
      </c>
      <c r="C247" s="55" t="s">
        <v>409</v>
      </c>
      <c r="D247" s="55" t="s">
        <v>410</v>
      </c>
      <c r="E247" s="55" t="s">
        <v>22</v>
      </c>
      <c r="F247" s="9" t="s">
        <v>433</v>
      </c>
      <c r="G247" s="123" t="s">
        <v>230</v>
      </c>
      <c r="H247" s="100">
        <v>33.200000000000003</v>
      </c>
      <c r="I247" s="21">
        <f>J247+K247+L247+M247</f>
        <v>293814.30000000005</v>
      </c>
      <c r="J247" s="21">
        <f>J250+J253</f>
        <v>6605.2</v>
      </c>
      <c r="K247" s="21">
        <f>K250+K253</f>
        <v>6562</v>
      </c>
      <c r="L247" s="21">
        <f>L250+L253</f>
        <v>280647.10000000003</v>
      </c>
      <c r="M247" s="21">
        <f>M250+M253</f>
        <v>0</v>
      </c>
      <c r="N247" s="55" t="s">
        <v>285</v>
      </c>
      <c r="O247" s="121"/>
    </row>
    <row r="248" spans="1:17" ht="35.25" customHeight="1">
      <c r="A248" s="65"/>
      <c r="B248" s="92"/>
      <c r="C248" s="92"/>
      <c r="D248" s="92"/>
      <c r="E248" s="92"/>
      <c r="F248" s="9" t="s">
        <v>432</v>
      </c>
      <c r="G248" s="56"/>
      <c r="H248" s="53"/>
      <c r="I248" s="21">
        <f>J248+K248+L248+M248</f>
        <v>291833.8</v>
      </c>
      <c r="J248" s="21">
        <f t="shared" ref="J248:M249" si="10">J251+J254</f>
        <v>6569.9</v>
      </c>
      <c r="K248" s="21">
        <f t="shared" si="10"/>
        <v>6552</v>
      </c>
      <c r="L248" s="21">
        <f t="shared" si="10"/>
        <v>278711.89999999997</v>
      </c>
      <c r="M248" s="21">
        <f t="shared" si="10"/>
        <v>0</v>
      </c>
      <c r="N248" s="92"/>
      <c r="O248" s="122"/>
    </row>
    <row r="249" spans="1:17" ht="33" customHeight="1">
      <c r="A249" s="65"/>
      <c r="B249" s="107"/>
      <c r="C249" s="107"/>
      <c r="D249" s="107"/>
      <c r="E249" s="107"/>
      <c r="F249" s="9" t="s">
        <v>426</v>
      </c>
      <c r="G249" s="63"/>
      <c r="H249" s="54"/>
      <c r="I249" s="21">
        <f>I247-I248</f>
        <v>1980.5000000000582</v>
      </c>
      <c r="J249" s="21">
        <f t="shared" si="10"/>
        <v>35.300000000000182</v>
      </c>
      <c r="K249" s="21">
        <f t="shared" si="10"/>
        <v>10</v>
      </c>
      <c r="L249" s="21">
        <f t="shared" si="10"/>
        <v>1935.2000000000351</v>
      </c>
      <c r="M249" s="21">
        <f t="shared" si="10"/>
        <v>0</v>
      </c>
      <c r="N249" s="107"/>
    </row>
    <row r="250" spans="1:17" ht="38.25" customHeight="1">
      <c r="A250" s="65"/>
      <c r="B250" s="58" t="s">
        <v>231</v>
      </c>
      <c r="C250" s="58" t="s">
        <v>232</v>
      </c>
      <c r="D250" s="58" t="s">
        <v>411</v>
      </c>
      <c r="E250" s="58" t="s">
        <v>22</v>
      </c>
      <c r="F250" s="6" t="s">
        <v>433</v>
      </c>
      <c r="G250" s="61" t="s">
        <v>234</v>
      </c>
      <c r="H250" s="62">
        <v>4.2</v>
      </c>
      <c r="I250" s="16">
        <f>J250+K250+L250+M250</f>
        <v>1360.2</v>
      </c>
      <c r="J250" s="16">
        <v>0</v>
      </c>
      <c r="K250" s="16">
        <v>0</v>
      </c>
      <c r="L250" s="16">
        <v>1360.2</v>
      </c>
      <c r="M250" s="16">
        <v>0</v>
      </c>
      <c r="N250" s="61" t="s">
        <v>233</v>
      </c>
    </row>
    <row r="251" spans="1:17" ht="36" customHeight="1">
      <c r="A251" s="65"/>
      <c r="B251" s="58"/>
      <c r="C251" s="58"/>
      <c r="D251" s="58"/>
      <c r="E251" s="58"/>
      <c r="F251" s="6" t="s">
        <v>432</v>
      </c>
      <c r="G251" s="56"/>
      <c r="H251" s="53"/>
      <c r="I251" s="16">
        <f>J251+K251+L251+M251</f>
        <v>1271.5999999999999</v>
      </c>
      <c r="J251" s="16">
        <v>0</v>
      </c>
      <c r="K251" s="16">
        <v>0</v>
      </c>
      <c r="L251" s="16">
        <v>1271.5999999999999</v>
      </c>
      <c r="M251" s="16">
        <v>0</v>
      </c>
      <c r="N251" s="56"/>
    </row>
    <row r="252" spans="1:17" ht="40.5" customHeight="1">
      <c r="A252" s="65"/>
      <c r="B252" s="58"/>
      <c r="C252" s="58"/>
      <c r="D252" s="58"/>
      <c r="E252" s="58"/>
      <c r="F252" s="6" t="s">
        <v>426</v>
      </c>
      <c r="G252" s="63"/>
      <c r="H252" s="54"/>
      <c r="I252" s="16">
        <f>I250-I251</f>
        <v>88.600000000000136</v>
      </c>
      <c r="J252" s="16">
        <f>J250-J251</f>
        <v>0</v>
      </c>
      <c r="K252" s="16">
        <f>K250-K251</f>
        <v>0</v>
      </c>
      <c r="L252" s="16">
        <f>L250-L251</f>
        <v>88.600000000000136</v>
      </c>
      <c r="M252" s="16">
        <f>M250-M251</f>
        <v>0</v>
      </c>
      <c r="N252" s="63"/>
    </row>
    <row r="253" spans="1:17" ht="31.5">
      <c r="A253" s="65"/>
      <c r="B253" s="58" t="s">
        <v>235</v>
      </c>
      <c r="C253" s="58" t="s">
        <v>65</v>
      </c>
      <c r="D253" s="72"/>
      <c r="E253" s="46"/>
      <c r="F253" s="6" t="s">
        <v>433</v>
      </c>
      <c r="G253" s="72"/>
      <c r="H253" s="46"/>
      <c r="I253" s="16">
        <f>J253+K253+L253+M253</f>
        <v>292454.10000000003</v>
      </c>
      <c r="J253" s="16">
        <v>6605.2</v>
      </c>
      <c r="K253" s="16">
        <v>6562</v>
      </c>
      <c r="L253" s="16">
        <v>279286.90000000002</v>
      </c>
      <c r="M253" s="16">
        <v>0</v>
      </c>
      <c r="N253" s="58" t="s">
        <v>423</v>
      </c>
    </row>
    <row r="254" spans="1:17" ht="31.5">
      <c r="A254" s="65"/>
      <c r="B254" s="58"/>
      <c r="C254" s="58"/>
      <c r="D254" s="73"/>
      <c r="E254" s="48"/>
      <c r="F254" s="6" t="s">
        <v>432</v>
      </c>
      <c r="G254" s="73"/>
      <c r="H254" s="48"/>
      <c r="I254" s="16">
        <f>J254+K254+L254+M254</f>
        <v>290562.2</v>
      </c>
      <c r="J254" s="16">
        <v>6569.9</v>
      </c>
      <c r="K254" s="16">
        <v>6552</v>
      </c>
      <c r="L254" s="16">
        <v>277440.3</v>
      </c>
      <c r="M254" s="16">
        <v>0</v>
      </c>
      <c r="N254" s="58"/>
    </row>
    <row r="255" spans="1:17" ht="31.5">
      <c r="A255" s="65"/>
      <c r="B255" s="58"/>
      <c r="C255" s="58"/>
      <c r="D255" s="74"/>
      <c r="E255" s="50"/>
      <c r="F255" s="6" t="s">
        <v>426</v>
      </c>
      <c r="G255" s="74"/>
      <c r="H255" s="50"/>
      <c r="I255" s="16">
        <f>I253-I254</f>
        <v>1891.9000000000233</v>
      </c>
      <c r="J255" s="16">
        <f>J253-J254</f>
        <v>35.300000000000182</v>
      </c>
      <c r="K255" s="16">
        <f>K253-K254</f>
        <v>10</v>
      </c>
      <c r="L255" s="16">
        <f>L253-L254</f>
        <v>1846.6000000000349</v>
      </c>
      <c r="M255" s="16">
        <f>M253-M254</f>
        <v>0</v>
      </c>
      <c r="N255" s="58"/>
    </row>
    <row r="256" spans="1:17" ht="49.5" customHeight="1">
      <c r="A256" s="65"/>
      <c r="B256" s="58"/>
      <c r="C256" s="58"/>
      <c r="D256" s="4" t="s">
        <v>404</v>
      </c>
      <c r="E256" s="4" t="s">
        <v>22</v>
      </c>
      <c r="F256" s="6" t="s">
        <v>2</v>
      </c>
      <c r="G256" s="4" t="s">
        <v>42</v>
      </c>
      <c r="H256" s="20">
        <v>99.3</v>
      </c>
      <c r="I256" s="16"/>
      <c r="J256" s="16"/>
      <c r="K256" s="16"/>
      <c r="L256" s="16"/>
      <c r="M256" s="16"/>
      <c r="N256" s="58"/>
    </row>
    <row r="257" spans="1:17" ht="96.75" customHeight="1">
      <c r="A257" s="65"/>
      <c r="B257" s="58"/>
      <c r="C257" s="58"/>
      <c r="D257" s="4" t="s">
        <v>405</v>
      </c>
      <c r="E257" s="4" t="s">
        <v>81</v>
      </c>
      <c r="F257" s="6" t="s">
        <v>2</v>
      </c>
      <c r="G257" s="4" t="s">
        <v>46</v>
      </c>
      <c r="H257" s="20" t="s">
        <v>46</v>
      </c>
      <c r="I257" s="16"/>
      <c r="J257" s="16"/>
      <c r="K257" s="16"/>
      <c r="L257" s="16"/>
      <c r="M257" s="16"/>
      <c r="N257" s="58"/>
    </row>
    <row r="258" spans="1:17" ht="164.25" customHeight="1">
      <c r="A258" s="65"/>
      <c r="B258" s="4" t="s">
        <v>236</v>
      </c>
      <c r="C258" s="4" t="s">
        <v>359</v>
      </c>
      <c r="D258" s="4" t="s">
        <v>412</v>
      </c>
      <c r="E258" s="4" t="s">
        <v>22</v>
      </c>
      <c r="F258" s="6" t="s">
        <v>2</v>
      </c>
      <c r="G258" s="6">
        <v>100</v>
      </c>
      <c r="H258" s="20">
        <v>100</v>
      </c>
      <c r="I258" s="16"/>
      <c r="J258" s="16"/>
      <c r="K258" s="16"/>
      <c r="L258" s="16"/>
      <c r="M258" s="16"/>
      <c r="N258" s="58"/>
    </row>
    <row r="259" spans="1:17" ht="47.25" customHeight="1">
      <c r="A259" s="65"/>
      <c r="B259" s="58" t="s">
        <v>237</v>
      </c>
      <c r="C259" s="58" t="s">
        <v>238</v>
      </c>
      <c r="D259" s="4" t="s">
        <v>413</v>
      </c>
      <c r="E259" s="4" t="s">
        <v>22</v>
      </c>
      <c r="F259" s="6" t="s">
        <v>2</v>
      </c>
      <c r="G259" s="6">
        <v>100</v>
      </c>
      <c r="H259" s="20">
        <v>100</v>
      </c>
      <c r="I259" s="16"/>
      <c r="J259" s="16"/>
      <c r="K259" s="16"/>
      <c r="L259" s="16"/>
      <c r="M259" s="16"/>
      <c r="N259" s="58"/>
    </row>
    <row r="260" spans="1:17" ht="120.75" customHeight="1">
      <c r="A260" s="65"/>
      <c r="B260" s="58"/>
      <c r="C260" s="58"/>
      <c r="D260" s="4" t="s">
        <v>405</v>
      </c>
      <c r="E260" s="4" t="s">
        <v>81</v>
      </c>
      <c r="F260" s="6" t="s">
        <v>2</v>
      </c>
      <c r="G260" s="4" t="s">
        <v>46</v>
      </c>
      <c r="H260" s="20" t="s">
        <v>46</v>
      </c>
      <c r="I260" s="16"/>
      <c r="J260" s="16"/>
      <c r="K260" s="16"/>
      <c r="L260" s="16"/>
      <c r="M260" s="16"/>
      <c r="N260" s="58"/>
    </row>
    <row r="261" spans="1:17" ht="31.5">
      <c r="A261" s="65"/>
      <c r="B261" s="57" t="s">
        <v>239</v>
      </c>
      <c r="C261" s="57" t="s">
        <v>414</v>
      </c>
      <c r="D261" s="67" t="s">
        <v>279</v>
      </c>
      <c r="E261" s="46"/>
      <c r="F261" s="9" t="s">
        <v>427</v>
      </c>
      <c r="G261" s="67"/>
      <c r="H261" s="46"/>
      <c r="I261" s="21">
        <f>J261+K261+L261+M261</f>
        <v>10774.53182</v>
      </c>
      <c r="J261" s="21">
        <f>J266+J269+J272+J275</f>
        <v>0</v>
      </c>
      <c r="K261" s="21">
        <f>K266+K269+K272+K275</f>
        <v>1575.0118199999999</v>
      </c>
      <c r="L261" s="21">
        <f>L266+L269+L272+L275</f>
        <v>8704.52</v>
      </c>
      <c r="M261" s="21">
        <f>M266+M269+M272+M275</f>
        <v>495</v>
      </c>
      <c r="N261" s="57" t="s">
        <v>240</v>
      </c>
    </row>
    <row r="262" spans="1:17" ht="31.5">
      <c r="A262" s="65"/>
      <c r="B262" s="57"/>
      <c r="C262" s="57"/>
      <c r="D262" s="70"/>
      <c r="E262" s="48"/>
      <c r="F262" s="9" t="s">
        <v>424</v>
      </c>
      <c r="G262" s="70"/>
      <c r="H262" s="48"/>
      <c r="I262" s="21">
        <f>J262+K262+L262+M262</f>
        <v>10724.3</v>
      </c>
      <c r="J262" s="21">
        <f t="shared" ref="J262:M263" si="11">J267+J270+J273+J276</f>
        <v>0</v>
      </c>
      <c r="K262" s="21">
        <f t="shared" si="11"/>
        <v>1524.8</v>
      </c>
      <c r="L262" s="21">
        <f t="shared" si="11"/>
        <v>8704.5</v>
      </c>
      <c r="M262" s="21">
        <f t="shared" si="11"/>
        <v>495</v>
      </c>
      <c r="N262" s="57"/>
    </row>
    <row r="263" spans="1:17" ht="31.5" customHeight="1">
      <c r="A263" s="65"/>
      <c r="B263" s="57"/>
      <c r="C263" s="57"/>
      <c r="D263" s="71"/>
      <c r="E263" s="50"/>
      <c r="F263" s="9" t="s">
        <v>426</v>
      </c>
      <c r="G263" s="71"/>
      <c r="H263" s="50"/>
      <c r="I263" s="21">
        <f>J263+K263+L263+M263</f>
        <v>50.231819999999971</v>
      </c>
      <c r="J263" s="21">
        <f t="shared" si="11"/>
        <v>0</v>
      </c>
      <c r="K263" s="21">
        <f t="shared" si="11"/>
        <v>50.211819999999989</v>
      </c>
      <c r="L263" s="21">
        <f t="shared" si="11"/>
        <v>1.999999999998181E-2</v>
      </c>
      <c r="M263" s="21">
        <f t="shared" si="11"/>
        <v>0</v>
      </c>
      <c r="N263" s="57"/>
    </row>
    <row r="264" spans="1:17" ht="93.75" customHeight="1">
      <c r="A264" s="65"/>
      <c r="B264" s="57"/>
      <c r="C264" s="57"/>
      <c r="D264" s="3" t="s">
        <v>415</v>
      </c>
      <c r="E264" s="3" t="s">
        <v>22</v>
      </c>
      <c r="F264" s="9" t="s">
        <v>2</v>
      </c>
      <c r="G264" s="3" t="s">
        <v>241</v>
      </c>
      <c r="H264" s="15">
        <v>45.3</v>
      </c>
      <c r="I264" s="21"/>
      <c r="J264" s="21"/>
      <c r="K264" s="21"/>
      <c r="L264" s="21"/>
      <c r="M264" s="21"/>
      <c r="N264" s="57"/>
    </row>
    <row r="265" spans="1:17" ht="112.5" customHeight="1">
      <c r="A265" s="65"/>
      <c r="B265" s="57"/>
      <c r="C265" s="57"/>
      <c r="D265" s="3" t="s">
        <v>416</v>
      </c>
      <c r="E265" s="3" t="s">
        <v>81</v>
      </c>
      <c r="F265" s="9" t="s">
        <v>2</v>
      </c>
      <c r="G265" s="3" t="s">
        <v>46</v>
      </c>
      <c r="H265" s="15" t="s">
        <v>46</v>
      </c>
      <c r="I265" s="21"/>
      <c r="J265" s="21"/>
      <c r="K265" s="21"/>
      <c r="L265" s="21"/>
      <c r="M265" s="21"/>
      <c r="N265" s="57"/>
    </row>
    <row r="266" spans="1:17" ht="36" customHeight="1">
      <c r="A266" s="65"/>
      <c r="B266" s="58" t="s">
        <v>242</v>
      </c>
      <c r="C266" s="58" t="s">
        <v>243</v>
      </c>
      <c r="D266" s="58" t="s">
        <v>417</v>
      </c>
      <c r="E266" s="58" t="s">
        <v>36</v>
      </c>
      <c r="F266" s="6" t="s">
        <v>427</v>
      </c>
      <c r="G266" s="61" t="s">
        <v>245</v>
      </c>
      <c r="H266" s="62">
        <v>40</v>
      </c>
      <c r="I266" s="16">
        <f>J266+K266+L266+M266</f>
        <v>5704.6118200000001</v>
      </c>
      <c r="J266" s="16">
        <v>0</v>
      </c>
      <c r="K266" s="16">
        <v>1575.0118199999999</v>
      </c>
      <c r="L266" s="16">
        <v>3719.6</v>
      </c>
      <c r="M266" s="16">
        <v>410</v>
      </c>
      <c r="N266" s="61" t="s">
        <v>244</v>
      </c>
      <c r="Q266" s="11"/>
    </row>
    <row r="267" spans="1:17" ht="29.25" customHeight="1">
      <c r="A267" s="65"/>
      <c r="B267" s="58"/>
      <c r="C267" s="58"/>
      <c r="D267" s="58"/>
      <c r="E267" s="58"/>
      <c r="F267" s="6" t="s">
        <v>424</v>
      </c>
      <c r="G267" s="56"/>
      <c r="H267" s="53"/>
      <c r="I267" s="16">
        <f>J267+K267+L267+M267</f>
        <v>5654.4</v>
      </c>
      <c r="J267" s="16">
        <v>0</v>
      </c>
      <c r="K267" s="16">
        <v>1524.8</v>
      </c>
      <c r="L267" s="16">
        <v>3719.6</v>
      </c>
      <c r="M267" s="16">
        <v>410</v>
      </c>
      <c r="N267" s="56"/>
      <c r="Q267" s="11"/>
    </row>
    <row r="268" spans="1:17" ht="52.5" customHeight="1">
      <c r="A268" s="65"/>
      <c r="B268" s="58"/>
      <c r="C268" s="58"/>
      <c r="D268" s="58"/>
      <c r="E268" s="58"/>
      <c r="F268" s="6" t="s">
        <v>426</v>
      </c>
      <c r="G268" s="63"/>
      <c r="H268" s="54"/>
      <c r="I268" s="16">
        <f>I266-I267</f>
        <v>50.211820000000444</v>
      </c>
      <c r="J268" s="16">
        <f>J266-J267</f>
        <v>0</v>
      </c>
      <c r="K268" s="16">
        <f>K266-K267</f>
        <v>50.211819999999989</v>
      </c>
      <c r="L268" s="16">
        <f>L266-L267</f>
        <v>0</v>
      </c>
      <c r="M268" s="16">
        <f>M266-M267</f>
        <v>0</v>
      </c>
      <c r="N268" s="63"/>
      <c r="Q268" s="11"/>
    </row>
    <row r="269" spans="1:17" ht="41.25" customHeight="1">
      <c r="A269" s="65"/>
      <c r="B269" s="58" t="s">
        <v>246</v>
      </c>
      <c r="C269" s="58" t="s">
        <v>247</v>
      </c>
      <c r="D269" s="58" t="s">
        <v>418</v>
      </c>
      <c r="E269" s="58" t="s">
        <v>22</v>
      </c>
      <c r="F269" s="6" t="s">
        <v>427</v>
      </c>
      <c r="G269" s="61" t="s">
        <v>23</v>
      </c>
      <c r="H269" s="62">
        <v>100</v>
      </c>
      <c r="I269" s="16">
        <f>J269+K269+L269+M269</f>
        <v>2909.4</v>
      </c>
      <c r="J269" s="16">
        <v>0</v>
      </c>
      <c r="K269" s="16">
        <v>0</v>
      </c>
      <c r="L269" s="16">
        <v>2909.4</v>
      </c>
      <c r="M269" s="16">
        <v>0</v>
      </c>
      <c r="N269" s="58" t="s">
        <v>248</v>
      </c>
    </row>
    <row r="270" spans="1:17" ht="38.25" customHeight="1">
      <c r="A270" s="65"/>
      <c r="B270" s="58"/>
      <c r="C270" s="58"/>
      <c r="D270" s="58"/>
      <c r="E270" s="58"/>
      <c r="F270" s="6" t="s">
        <v>424</v>
      </c>
      <c r="G270" s="56"/>
      <c r="H270" s="53"/>
      <c r="I270" s="16">
        <f>J270+K270+L270+M270</f>
        <v>2909.4</v>
      </c>
      <c r="J270" s="16">
        <v>0</v>
      </c>
      <c r="K270" s="16">
        <v>0</v>
      </c>
      <c r="L270" s="16">
        <v>2909.4</v>
      </c>
      <c r="M270" s="16">
        <v>0</v>
      </c>
      <c r="N270" s="58"/>
    </row>
    <row r="271" spans="1:17" ht="30.75" customHeight="1">
      <c r="A271" s="65"/>
      <c r="B271" s="58"/>
      <c r="C271" s="58"/>
      <c r="D271" s="58"/>
      <c r="E271" s="58"/>
      <c r="F271" s="6" t="s">
        <v>426</v>
      </c>
      <c r="G271" s="63"/>
      <c r="H271" s="54"/>
      <c r="I271" s="16">
        <f>I269-I270</f>
        <v>0</v>
      </c>
      <c r="J271" s="16">
        <f>J269-J270</f>
        <v>0</v>
      </c>
      <c r="K271" s="16">
        <f>K269-K270</f>
        <v>0</v>
      </c>
      <c r="L271" s="16">
        <f>L269-L270</f>
        <v>0</v>
      </c>
      <c r="M271" s="16">
        <f>M269-M270</f>
        <v>0</v>
      </c>
      <c r="N271" s="58"/>
    </row>
    <row r="272" spans="1:17" ht="40.5" customHeight="1">
      <c r="A272" s="65"/>
      <c r="B272" s="58" t="s">
        <v>249</v>
      </c>
      <c r="C272" s="58" t="s">
        <v>250</v>
      </c>
      <c r="D272" s="58" t="s">
        <v>419</v>
      </c>
      <c r="E272" s="58" t="s">
        <v>22</v>
      </c>
      <c r="F272" s="6" t="s">
        <v>427</v>
      </c>
      <c r="G272" s="61" t="s">
        <v>23</v>
      </c>
      <c r="H272" s="62">
        <v>100</v>
      </c>
      <c r="I272" s="16">
        <f>J272+K272+L272+M272</f>
        <v>1694.9</v>
      </c>
      <c r="J272" s="16">
        <v>0</v>
      </c>
      <c r="K272" s="16">
        <v>0</v>
      </c>
      <c r="L272" s="16">
        <v>1639.9</v>
      </c>
      <c r="M272" s="16">
        <v>55</v>
      </c>
      <c r="N272" s="58" t="s">
        <v>251</v>
      </c>
    </row>
    <row r="273" spans="1:14" ht="39" customHeight="1">
      <c r="A273" s="65"/>
      <c r="B273" s="58"/>
      <c r="C273" s="58"/>
      <c r="D273" s="58"/>
      <c r="E273" s="58"/>
      <c r="F273" s="6" t="s">
        <v>424</v>
      </c>
      <c r="G273" s="56"/>
      <c r="H273" s="53"/>
      <c r="I273" s="16">
        <f>J273+K273+L273+M273</f>
        <v>1694.9</v>
      </c>
      <c r="J273" s="16">
        <v>0</v>
      </c>
      <c r="K273" s="16">
        <v>0</v>
      </c>
      <c r="L273" s="16">
        <v>1639.9</v>
      </c>
      <c r="M273" s="16">
        <v>55</v>
      </c>
      <c r="N273" s="58"/>
    </row>
    <row r="274" spans="1:14" ht="31.5" customHeight="1">
      <c r="A274" s="65"/>
      <c r="B274" s="58"/>
      <c r="C274" s="58"/>
      <c r="D274" s="58"/>
      <c r="E274" s="58"/>
      <c r="F274" s="6" t="s">
        <v>426</v>
      </c>
      <c r="G274" s="63"/>
      <c r="H274" s="54"/>
      <c r="I274" s="16">
        <f>I272-I273</f>
        <v>0</v>
      </c>
      <c r="J274" s="16">
        <f>J272-J273</f>
        <v>0</v>
      </c>
      <c r="K274" s="16">
        <f>K272-K273</f>
        <v>0</v>
      </c>
      <c r="L274" s="16">
        <f>L272-L273</f>
        <v>0</v>
      </c>
      <c r="M274" s="16">
        <f>M272-M273</f>
        <v>0</v>
      </c>
      <c r="N274" s="58"/>
    </row>
    <row r="275" spans="1:14" ht="30" customHeight="1">
      <c r="A275" s="65"/>
      <c r="B275" s="58" t="s">
        <v>252</v>
      </c>
      <c r="C275" s="58" t="s">
        <v>253</v>
      </c>
      <c r="D275" s="58" t="s">
        <v>420</v>
      </c>
      <c r="E275" s="58" t="s">
        <v>22</v>
      </c>
      <c r="F275" s="6" t="s">
        <v>427</v>
      </c>
      <c r="G275" s="61" t="s">
        <v>255</v>
      </c>
      <c r="H275" s="62">
        <v>85.9</v>
      </c>
      <c r="I275" s="16">
        <f>J275+K275+L275+M275</f>
        <v>465.62</v>
      </c>
      <c r="J275" s="16">
        <v>0</v>
      </c>
      <c r="K275" s="16">
        <v>0</v>
      </c>
      <c r="L275" s="16">
        <v>435.62</v>
      </c>
      <c r="M275" s="16">
        <v>30</v>
      </c>
      <c r="N275" s="58" t="s">
        <v>254</v>
      </c>
    </row>
    <row r="276" spans="1:14" ht="46.5" customHeight="1">
      <c r="A276" s="65"/>
      <c r="B276" s="58"/>
      <c r="C276" s="58"/>
      <c r="D276" s="58"/>
      <c r="E276" s="58"/>
      <c r="F276" s="6" t="s">
        <v>424</v>
      </c>
      <c r="G276" s="56"/>
      <c r="H276" s="53"/>
      <c r="I276" s="16">
        <f>J276+K276+L276+M276</f>
        <v>465.6</v>
      </c>
      <c r="J276" s="16">
        <v>0</v>
      </c>
      <c r="K276" s="16">
        <v>0</v>
      </c>
      <c r="L276" s="16">
        <v>435.6</v>
      </c>
      <c r="M276" s="16">
        <v>30</v>
      </c>
      <c r="N276" s="58"/>
    </row>
    <row r="277" spans="1:14" ht="49.5" customHeight="1">
      <c r="A277" s="65"/>
      <c r="B277" s="58"/>
      <c r="C277" s="58"/>
      <c r="D277" s="58"/>
      <c r="E277" s="58"/>
      <c r="F277" s="6" t="s">
        <v>426</v>
      </c>
      <c r="G277" s="63"/>
      <c r="H277" s="54"/>
      <c r="I277" s="16">
        <f>I275-I276</f>
        <v>1.999999999998181E-2</v>
      </c>
      <c r="J277" s="16">
        <f>J275-J276</f>
        <v>0</v>
      </c>
      <c r="K277" s="16">
        <f>K275-K276</f>
        <v>0</v>
      </c>
      <c r="L277" s="16">
        <f>L275-L276</f>
        <v>1.999999999998181E-2</v>
      </c>
      <c r="M277" s="16">
        <f>M275-M276</f>
        <v>0</v>
      </c>
      <c r="N277" s="58"/>
    </row>
    <row r="278" spans="1:14">
      <c r="A278" s="2"/>
      <c r="I278" s="26"/>
      <c r="J278" s="26"/>
      <c r="K278" s="26"/>
      <c r="L278" s="26"/>
      <c r="M278" s="26"/>
    </row>
    <row r="279" spans="1:14">
      <c r="A279" s="2"/>
    </row>
    <row r="280" spans="1:14">
      <c r="A280" s="2"/>
    </row>
    <row r="281" spans="1:14">
      <c r="A281" s="2"/>
    </row>
    <row r="282" spans="1:14">
      <c r="A282" s="2"/>
    </row>
    <row r="283" spans="1:14">
      <c r="A283" s="2"/>
    </row>
    <row r="284" spans="1:14">
      <c r="A284" s="2"/>
    </row>
    <row r="285" spans="1:14">
      <c r="A285" s="2"/>
    </row>
    <row r="286" spans="1:14">
      <c r="A286" s="2"/>
    </row>
  </sheetData>
  <mergeCells count="399">
    <mergeCell ref="D242:E244"/>
    <mergeCell ref="G242:H244"/>
    <mergeCell ref="G224:G226"/>
    <mergeCell ref="D236:D238"/>
    <mergeCell ref="E236:E238"/>
    <mergeCell ref="D233:D235"/>
    <mergeCell ref="E233:E235"/>
    <mergeCell ref="G56:G58"/>
    <mergeCell ref="H56:H58"/>
    <mergeCell ref="G53:G55"/>
    <mergeCell ref="H53:H55"/>
    <mergeCell ref="D253:E255"/>
    <mergeCell ref="G253:H255"/>
    <mergeCell ref="G247:G249"/>
    <mergeCell ref="H247:H249"/>
    <mergeCell ref="D214:D217"/>
    <mergeCell ref="E214:E217"/>
    <mergeCell ref="E92:E94"/>
    <mergeCell ref="D92:D94"/>
    <mergeCell ref="F62:F64"/>
    <mergeCell ref="D59:E61"/>
    <mergeCell ref="D83:D85"/>
    <mergeCell ref="D89:D91"/>
    <mergeCell ref="E89:E91"/>
    <mergeCell ref="H98:H100"/>
    <mergeCell ref="O247:O248"/>
    <mergeCell ref="N227:N232"/>
    <mergeCell ref="N233:N238"/>
    <mergeCell ref="N242:N246"/>
    <mergeCell ref="G236:G238"/>
    <mergeCell ref="H236:H238"/>
    <mergeCell ref="G227:G229"/>
    <mergeCell ref="G233:H235"/>
    <mergeCell ref="C32:C34"/>
    <mergeCell ref="D32:D34"/>
    <mergeCell ref="E32:E34"/>
    <mergeCell ref="D62:D64"/>
    <mergeCell ref="C59:C65"/>
    <mergeCell ref="E47:E49"/>
    <mergeCell ref="E50:E52"/>
    <mergeCell ref="C122:C123"/>
    <mergeCell ref="M44:M46"/>
    <mergeCell ref="E62:E64"/>
    <mergeCell ref="N35:N40"/>
    <mergeCell ref="N50:N52"/>
    <mergeCell ref="N56:N58"/>
    <mergeCell ref="E53:E55"/>
    <mergeCell ref="E56:E58"/>
    <mergeCell ref="J44:J46"/>
    <mergeCell ref="G62:G64"/>
    <mergeCell ref="N59:N65"/>
    <mergeCell ref="I62:I64"/>
    <mergeCell ref="J62:J64"/>
    <mergeCell ref="C119:C121"/>
    <mergeCell ref="N104:N111"/>
    <mergeCell ref="D125:E127"/>
    <mergeCell ref="G125:H127"/>
    <mergeCell ref="N125:N130"/>
    <mergeCell ref="D109:D111"/>
    <mergeCell ref="E109:E111"/>
    <mergeCell ref="B242:B246"/>
    <mergeCell ref="C242:C246"/>
    <mergeCell ref="B247:B249"/>
    <mergeCell ref="G59:H61"/>
    <mergeCell ref="N32:N34"/>
    <mergeCell ref="G44:G46"/>
    <mergeCell ref="H44:H46"/>
    <mergeCell ref="N53:N55"/>
    <mergeCell ref="N41:N46"/>
    <mergeCell ref="I44:I46"/>
    <mergeCell ref="D247:D249"/>
    <mergeCell ref="E247:E249"/>
    <mergeCell ref="E250:E252"/>
    <mergeCell ref="K62:K64"/>
    <mergeCell ref="L62:L64"/>
    <mergeCell ref="M62:M64"/>
    <mergeCell ref="D104:E106"/>
    <mergeCell ref="H62:H64"/>
    <mergeCell ref="D176:E178"/>
    <mergeCell ref="G98:G100"/>
    <mergeCell ref="H275:H277"/>
    <mergeCell ref="G266:G268"/>
    <mergeCell ref="H266:H268"/>
    <mergeCell ref="G269:G271"/>
    <mergeCell ref="H269:H271"/>
    <mergeCell ref="B253:B257"/>
    <mergeCell ref="C253:C257"/>
    <mergeCell ref="D261:E263"/>
    <mergeCell ref="B266:B268"/>
    <mergeCell ref="C266:C268"/>
    <mergeCell ref="H227:H229"/>
    <mergeCell ref="G230:G232"/>
    <mergeCell ref="H230:H232"/>
    <mergeCell ref="G261:H263"/>
    <mergeCell ref="N261:N265"/>
    <mergeCell ref="N250:N252"/>
    <mergeCell ref="N239:N241"/>
    <mergeCell ref="G250:G252"/>
    <mergeCell ref="H250:H252"/>
    <mergeCell ref="N247:N249"/>
    <mergeCell ref="D185:E187"/>
    <mergeCell ref="B275:B277"/>
    <mergeCell ref="C275:C277"/>
    <mergeCell ref="D275:D277"/>
    <mergeCell ref="E275:E277"/>
    <mergeCell ref="E269:E271"/>
    <mergeCell ref="E224:E226"/>
    <mergeCell ref="D224:D226"/>
    <mergeCell ref="D250:D252"/>
    <mergeCell ref="C247:C249"/>
    <mergeCell ref="N253:N260"/>
    <mergeCell ref="B261:B265"/>
    <mergeCell ref="C261:C265"/>
    <mergeCell ref="B259:B260"/>
    <mergeCell ref="C259:C260"/>
    <mergeCell ref="B269:B271"/>
    <mergeCell ref="C269:C271"/>
    <mergeCell ref="D269:D271"/>
    <mergeCell ref="D266:D268"/>
    <mergeCell ref="E266:E268"/>
    <mergeCell ref="N269:N271"/>
    <mergeCell ref="B272:B274"/>
    <mergeCell ref="C272:C274"/>
    <mergeCell ref="D272:D274"/>
    <mergeCell ref="E272:E274"/>
    <mergeCell ref="N275:N277"/>
    <mergeCell ref="N272:N274"/>
    <mergeCell ref="G272:G274"/>
    <mergeCell ref="H272:H274"/>
    <mergeCell ref="G275:G277"/>
    <mergeCell ref="E230:E232"/>
    <mergeCell ref="B220:B223"/>
    <mergeCell ref="D220:D222"/>
    <mergeCell ref="E220:E222"/>
    <mergeCell ref="N266:N268"/>
    <mergeCell ref="B227:B232"/>
    <mergeCell ref="C227:C232"/>
    <mergeCell ref="D227:D229"/>
    <mergeCell ref="D230:D232"/>
    <mergeCell ref="E227:E229"/>
    <mergeCell ref="C171:C175"/>
    <mergeCell ref="B168:B169"/>
    <mergeCell ref="C168:C169"/>
    <mergeCell ref="C220:C223"/>
    <mergeCell ref="B224:B226"/>
    <mergeCell ref="C224:C226"/>
    <mergeCell ref="B210:B213"/>
    <mergeCell ref="C210:C213"/>
    <mergeCell ref="G147:G149"/>
    <mergeCell ref="B147:B149"/>
    <mergeCell ref="B183:B184"/>
    <mergeCell ref="C183:C184"/>
    <mergeCell ref="C147:C149"/>
    <mergeCell ref="D147:D149"/>
    <mergeCell ref="B162:B163"/>
    <mergeCell ref="C162:C163"/>
    <mergeCell ref="B165:B167"/>
    <mergeCell ref="B171:B175"/>
    <mergeCell ref="C92:C94"/>
    <mergeCell ref="C101:C103"/>
    <mergeCell ref="B101:B103"/>
    <mergeCell ref="D101:D103"/>
    <mergeCell ref="B92:B94"/>
    <mergeCell ref="C95:C97"/>
    <mergeCell ref="B95:B97"/>
    <mergeCell ref="D95:D97"/>
    <mergeCell ref="D98:D100"/>
    <mergeCell ref="B59:B65"/>
    <mergeCell ref="B56:B58"/>
    <mergeCell ref="C56:C58"/>
    <mergeCell ref="D56:D58"/>
    <mergeCell ref="B35:B39"/>
    <mergeCell ref="C35:C39"/>
    <mergeCell ref="C41:C46"/>
    <mergeCell ref="D44:D46"/>
    <mergeCell ref="D35:E37"/>
    <mergeCell ref="C50:C52"/>
    <mergeCell ref="D50:D52"/>
    <mergeCell ref="B53:B55"/>
    <mergeCell ref="C53:C55"/>
    <mergeCell ref="D53:D55"/>
    <mergeCell ref="B41:B46"/>
    <mergeCell ref="C47:C49"/>
    <mergeCell ref="B47:B49"/>
    <mergeCell ref="D47:D49"/>
    <mergeCell ref="N47:N49"/>
    <mergeCell ref="G35:H37"/>
    <mergeCell ref="E98:E100"/>
    <mergeCell ref="E95:E97"/>
    <mergeCell ref="H9:H11"/>
    <mergeCell ref="B32:B34"/>
    <mergeCell ref="D41:E43"/>
    <mergeCell ref="E44:E46"/>
    <mergeCell ref="F44:F46"/>
    <mergeCell ref="B50:B52"/>
    <mergeCell ref="G50:G52"/>
    <mergeCell ref="G32:G34"/>
    <mergeCell ref="G41:H43"/>
    <mergeCell ref="H32:H34"/>
    <mergeCell ref="L44:L46"/>
    <mergeCell ref="K44:K46"/>
    <mergeCell ref="H50:H52"/>
    <mergeCell ref="G47:G49"/>
    <mergeCell ref="H47:H49"/>
    <mergeCell ref="N17:N24"/>
    <mergeCell ref="G25:G27"/>
    <mergeCell ref="H25:H27"/>
    <mergeCell ref="G17:H19"/>
    <mergeCell ref="D12:D14"/>
    <mergeCell ref="E12:E14"/>
    <mergeCell ref="G12:G14"/>
    <mergeCell ref="N12:N16"/>
    <mergeCell ref="N25:N31"/>
    <mergeCell ref="D17:E19"/>
    <mergeCell ref="H12:H14"/>
    <mergeCell ref="B17:B24"/>
    <mergeCell ref="B30:B31"/>
    <mergeCell ref="C30:C31"/>
    <mergeCell ref="D25:D27"/>
    <mergeCell ref="E25:E27"/>
    <mergeCell ref="C25:C29"/>
    <mergeCell ref="B25:B29"/>
    <mergeCell ref="B83:B87"/>
    <mergeCell ref="C83:C87"/>
    <mergeCell ref="I75:I76"/>
    <mergeCell ref="F88:F89"/>
    <mergeCell ref="I88:I89"/>
    <mergeCell ref="H88:H91"/>
    <mergeCell ref="H83:H85"/>
    <mergeCell ref="G88:G91"/>
    <mergeCell ref="G75:G76"/>
    <mergeCell ref="N9:N11"/>
    <mergeCell ref="E9:E11"/>
    <mergeCell ref="D9:D11"/>
    <mergeCell ref="C9:C11"/>
    <mergeCell ref="B9:B11"/>
    <mergeCell ref="A5:A8"/>
    <mergeCell ref="D5:D8"/>
    <mergeCell ref="F5:F8"/>
    <mergeCell ref="I6:I8"/>
    <mergeCell ref="J6:M6"/>
    <mergeCell ref="L7:L8"/>
    <mergeCell ref="M7:M8"/>
    <mergeCell ref="A2:N2"/>
    <mergeCell ref="A3:N3"/>
    <mergeCell ref="N5:N8"/>
    <mergeCell ref="J7:J8"/>
    <mergeCell ref="H5:H8"/>
    <mergeCell ref="G9:G11"/>
    <mergeCell ref="B5:B8"/>
    <mergeCell ref="C5:C8"/>
    <mergeCell ref="E5:E8"/>
    <mergeCell ref="K7:K8"/>
    <mergeCell ref="G5:G8"/>
    <mergeCell ref="I5:M5"/>
    <mergeCell ref="N66:N70"/>
    <mergeCell ref="D75:D76"/>
    <mergeCell ref="E75:E76"/>
    <mergeCell ref="M88:M89"/>
    <mergeCell ref="N88:N91"/>
    <mergeCell ref="J88:J89"/>
    <mergeCell ref="K88:K89"/>
    <mergeCell ref="D66:E68"/>
    <mergeCell ref="G66:H68"/>
    <mergeCell ref="J75:J76"/>
    <mergeCell ref="K75:K76"/>
    <mergeCell ref="L75:L76"/>
    <mergeCell ref="B185:B189"/>
    <mergeCell ref="C185:C189"/>
    <mergeCell ref="B78:B82"/>
    <mergeCell ref="C78:C82"/>
    <mergeCell ref="C88:C91"/>
    <mergeCell ref="B88:B91"/>
    <mergeCell ref="M75:M76"/>
    <mergeCell ref="N71:N82"/>
    <mergeCell ref="E82:E85"/>
    <mergeCell ref="D71:E73"/>
    <mergeCell ref="G71:H73"/>
    <mergeCell ref="F75:F76"/>
    <mergeCell ref="H75:H76"/>
    <mergeCell ref="C98:C100"/>
    <mergeCell ref="B98:B100"/>
    <mergeCell ref="C104:C108"/>
    <mergeCell ref="B104:B108"/>
    <mergeCell ref="B109:B111"/>
    <mergeCell ref="C109:C111"/>
    <mergeCell ref="E101:E103"/>
    <mergeCell ref="B119:B121"/>
    <mergeCell ref="D119:D121"/>
    <mergeCell ref="E119:E121"/>
    <mergeCell ref="B116:B118"/>
    <mergeCell ref="C116:C118"/>
    <mergeCell ref="B122:B123"/>
    <mergeCell ref="N92:N94"/>
    <mergeCell ref="N83:N87"/>
    <mergeCell ref="L88:L89"/>
    <mergeCell ref="G83:G85"/>
    <mergeCell ref="G92:G94"/>
    <mergeCell ref="H92:H94"/>
    <mergeCell ref="N119:N121"/>
    <mergeCell ref="N122:N124"/>
    <mergeCell ref="G95:G97"/>
    <mergeCell ref="D136:D138"/>
    <mergeCell ref="E136:E138"/>
    <mergeCell ref="G185:H187"/>
    <mergeCell ref="E190:M190"/>
    <mergeCell ref="E195:M195"/>
    <mergeCell ref="E200:M200"/>
    <mergeCell ref="H147:H149"/>
    <mergeCell ref="D142:E144"/>
    <mergeCell ref="G142:H144"/>
    <mergeCell ref="E147:E149"/>
    <mergeCell ref="B233:B238"/>
    <mergeCell ref="C233:C238"/>
    <mergeCell ref="B131:B134"/>
    <mergeCell ref="G176:H178"/>
    <mergeCell ref="G104:H106"/>
    <mergeCell ref="D157:E159"/>
    <mergeCell ref="G157:H159"/>
    <mergeCell ref="D171:E173"/>
    <mergeCell ref="G171:H173"/>
    <mergeCell ref="G152:G154"/>
    <mergeCell ref="C250:C252"/>
    <mergeCell ref="C157:C161"/>
    <mergeCell ref="C165:C167"/>
    <mergeCell ref="B66:B70"/>
    <mergeCell ref="H95:H97"/>
    <mergeCell ref="D165:D167"/>
    <mergeCell ref="E165:E167"/>
    <mergeCell ref="B239:B240"/>
    <mergeCell ref="C239:C240"/>
    <mergeCell ref="B152:B154"/>
    <mergeCell ref="C66:C70"/>
    <mergeCell ref="C71:C77"/>
    <mergeCell ref="B71:B77"/>
    <mergeCell ref="C17:C24"/>
    <mergeCell ref="A9:A277"/>
    <mergeCell ref="B176:B180"/>
    <mergeCell ref="C176:C180"/>
    <mergeCell ref="B12:B16"/>
    <mergeCell ref="C12:C16"/>
    <mergeCell ref="B250:B252"/>
    <mergeCell ref="C125:C130"/>
    <mergeCell ref="B190:B209"/>
    <mergeCell ref="C190:C209"/>
    <mergeCell ref="B136:B138"/>
    <mergeCell ref="C136:C138"/>
    <mergeCell ref="B139:B140"/>
    <mergeCell ref="C152:C154"/>
    <mergeCell ref="C139:C140"/>
    <mergeCell ref="B142:B146"/>
    <mergeCell ref="C142:C146"/>
    <mergeCell ref="N95:N100"/>
    <mergeCell ref="N168:N170"/>
    <mergeCell ref="N165:N167"/>
    <mergeCell ref="N162:N164"/>
    <mergeCell ref="N157:N161"/>
    <mergeCell ref="G165:G167"/>
    <mergeCell ref="H165:H167"/>
    <mergeCell ref="H152:H154"/>
    <mergeCell ref="N136:N138"/>
    <mergeCell ref="N142:N149"/>
    <mergeCell ref="N101:N103"/>
    <mergeCell ref="N150:N151"/>
    <mergeCell ref="D152:D154"/>
    <mergeCell ref="E152:E154"/>
    <mergeCell ref="N152:N154"/>
    <mergeCell ref="B214:B217"/>
    <mergeCell ref="C214:C217"/>
    <mergeCell ref="B157:B161"/>
    <mergeCell ref="C131:C134"/>
    <mergeCell ref="B125:B130"/>
    <mergeCell ref="H101:H103"/>
    <mergeCell ref="G109:G111"/>
    <mergeCell ref="H109:H111"/>
    <mergeCell ref="G119:G121"/>
    <mergeCell ref="H119:H121"/>
    <mergeCell ref="G136:G138"/>
    <mergeCell ref="H136:H138"/>
    <mergeCell ref="G101:G103"/>
    <mergeCell ref="N171:N180"/>
    <mergeCell ref="N112:N118"/>
    <mergeCell ref="N181:N184"/>
    <mergeCell ref="N185:N189"/>
    <mergeCell ref="N190:N213"/>
    <mergeCell ref="H224:H226"/>
    <mergeCell ref="N131:N135"/>
    <mergeCell ref="N155:N156"/>
    <mergeCell ref="N139:N141"/>
    <mergeCell ref="I1:N1"/>
    <mergeCell ref="N224:N226"/>
    <mergeCell ref="E205:M205"/>
    <mergeCell ref="E211:M211"/>
    <mergeCell ref="G214:H216"/>
    <mergeCell ref="G220:G222"/>
    <mergeCell ref="H220:H222"/>
    <mergeCell ref="N214:N217"/>
    <mergeCell ref="N220:N223"/>
    <mergeCell ref="N218:N21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AdmSolkam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Матушкина Наталья Федоровна</dc:creator>
  <cp:lastModifiedBy>User</cp:lastModifiedBy>
  <cp:lastPrinted>2022-05-05T08:18:43Z</cp:lastPrinted>
  <dcterms:created xsi:type="dcterms:W3CDTF">2021-06-21T11:56:05Z</dcterms:created>
  <dcterms:modified xsi:type="dcterms:W3CDTF">2022-05-20T04:17:14Z</dcterms:modified>
</cp:coreProperties>
</file>